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26" windowWidth="13770" windowHeight="8850" activeTab="0"/>
  </bookViews>
  <sheets>
    <sheet name="бюдж" sheetId="1" r:id="rId1"/>
  </sheets>
  <definedNames>
    <definedName name="_xlnm.Print_Titles" localSheetId="0">'бюдж'!$14:$15</definedName>
    <definedName name="_xlnm.Print_Area" localSheetId="0">'бюдж'!$A$1:$K$70</definedName>
  </definedNames>
  <calcPr fullCalcOnLoad="1" refMode="R1C1"/>
</workbook>
</file>

<file path=xl/sharedStrings.xml><?xml version="1.0" encoding="utf-8"?>
<sst xmlns="http://schemas.openxmlformats.org/spreadsheetml/2006/main" count="176" uniqueCount="130">
  <si>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</si>
  <si>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</si>
  <si>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</si>
  <si>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</si>
  <si>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</si>
  <si>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Наименование и местнонахождение объектов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</si>
  <si>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</si>
  <si>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</si>
  <si>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</si>
  <si>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</si>
  <si>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</si>
  <si>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всего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</si>
  <si>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</si>
  <si>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</si>
  <si>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</si>
  <si>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</si>
  <si>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</si>
  <si>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</si>
  <si>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500</t>
  </si>
  <si>
    <t>225</t>
  </si>
  <si>
    <t>1.2</t>
  </si>
  <si>
    <t>КОММУНАЛЬНОЕ ХОЗЯЙСТВО, из них:</t>
  </si>
  <si>
    <t>1.2.2-2</t>
  </si>
  <si>
    <t>Капитальный ремонт теплотрассы от котельной бани по адресу ул.Железнодорожная д.56</t>
  </si>
  <si>
    <t>351 31 56</t>
  </si>
  <si>
    <t>Итого по теплоснабжению</t>
  </si>
  <si>
    <t>1.2.3</t>
  </si>
  <si>
    <t>ВОДОСНАБЖЕНИЕ, в том числе:</t>
  </si>
  <si>
    <t>1.2.3-1</t>
  </si>
  <si>
    <t>Ремонт водовода с установкой гидранта и колонки п.Мга от ул.Пушкинской до ул.Димитрова</t>
  </si>
  <si>
    <t>351 32 16</t>
  </si>
  <si>
    <t>Итого по водоснабжению</t>
  </si>
  <si>
    <t>1.2.4</t>
  </si>
  <si>
    <t>ИНЖЕНЕРНАЯ ИНФРАСТРУКТУРА, в том числе</t>
  </si>
  <si>
    <t>1.2.4-1</t>
  </si>
  <si>
    <t>Капитальный ремонт ливневой канализации северной части п.Мга</t>
  </si>
  <si>
    <t>351 35 01</t>
  </si>
  <si>
    <t>Итого по объектам инженерной инфраструктуры</t>
  </si>
  <si>
    <t>1.2.5</t>
  </si>
  <si>
    <t>БАННО -ПРАЧЕЧНОЕ ХОЗЯЙСТВО</t>
  </si>
  <si>
    <t>1.2.5-1</t>
  </si>
  <si>
    <t>Ремонт парилки женского отделения БПК п. Мга</t>
  </si>
  <si>
    <t>1.2.5-2</t>
  </si>
  <si>
    <t>Ремонт парилки мужского отделения БПК п. Мга</t>
  </si>
  <si>
    <t>Итого побанно - прачечному хозяйству</t>
  </si>
  <si>
    <t>ИТОГО ПО КОММУНАЛЬНОМУ ХОЗЯЙСТВУ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</si>
  <si>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</si>
  <si>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</si>
  <si>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</si>
  <si>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</si>
  <si>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</si>
  <si>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351 34 05</t>
  </si>
  <si>
    <t>351 34 06</t>
  </si>
  <si>
    <t>1.2.4-2</t>
  </si>
  <si>
    <t>Ремонт ливневой канализации от дома 77 до дома 79 ул.Железнодорожная</t>
  </si>
  <si>
    <t>351 35 02</t>
  </si>
  <si>
    <t>УТВЕРЖДЕНА</t>
  </si>
  <si>
    <t>1</t>
  </si>
  <si>
    <t>1.1-1</t>
  </si>
  <si>
    <t>КОСГУ</t>
  </si>
  <si>
    <t>600 02 00</t>
  </si>
  <si>
    <t>2.</t>
  </si>
  <si>
    <t>2.1.-1</t>
  </si>
  <si>
    <t>ИТОГО ПО КАПИТАЛЬНОМУ РЕМОНТУ</t>
  </si>
  <si>
    <t>ГАЗОСНАБЖЕНИЕ</t>
  </si>
  <si>
    <t>003</t>
  </si>
  <si>
    <t>310</t>
  </si>
  <si>
    <t>ИТОГО ПО ГАЗОСНАБЖЕНИЮ</t>
  </si>
  <si>
    <t>1.1-2</t>
  </si>
  <si>
    <t>обл.</t>
  </si>
  <si>
    <t>ИТОГО</t>
  </si>
  <si>
    <t>Подсыпка песчано-гравийной смесью и грейдерованию внутрипоселочных дорог</t>
  </si>
  <si>
    <t>решением совета депутатов</t>
  </si>
  <si>
    <t>102 01 11</t>
  </si>
  <si>
    <t>РАЗРАБОТКА ПРОЕКТНО-СМЕТНОЙ ДОКУМЕНТАЦИИ</t>
  </si>
  <si>
    <t>1.2-1</t>
  </si>
  <si>
    <t>0412</t>
  </si>
  <si>
    <t>226</t>
  </si>
  <si>
    <t>ИТОГО ПО ПСД</t>
  </si>
  <si>
    <t>ЖИЛИЩНО-КОММУНАЛЬНОЕ ХОЗЯЙСТВО</t>
  </si>
  <si>
    <t>2.2</t>
  </si>
  <si>
    <t>2.2.-1</t>
  </si>
  <si>
    <t>2.2.-2</t>
  </si>
  <si>
    <t>600 05 00</t>
  </si>
  <si>
    <t>2.3</t>
  </si>
  <si>
    <t>КУЛЬТУРА</t>
  </si>
  <si>
    <t>2.3.1</t>
  </si>
  <si>
    <t>УЧРЕЖДЕНИЯ КУЛЬТУРЫ, в том числе:</t>
  </si>
  <si>
    <t>2.3.1-1</t>
  </si>
  <si>
    <t>МУК КДЦ "МГА"</t>
  </si>
  <si>
    <t>0801</t>
  </si>
  <si>
    <t>440 98 00</t>
  </si>
  <si>
    <t>001</t>
  </si>
  <si>
    <t>2.4</t>
  </si>
  <si>
    <t>ПРОЧИЕ ОБЪЕКТЫ</t>
  </si>
  <si>
    <t>2.4-1</t>
  </si>
  <si>
    <t>Ремонт здания администрации</t>
  </si>
  <si>
    <t>0113</t>
  </si>
  <si>
    <t>0920307</t>
  </si>
  <si>
    <t>ИТОГО ПО УЧРЕЖДЕНИЯМ КУЛЬТУРЫ</t>
  </si>
  <si>
    <t>ИТОГО ПО ПРОЧИМ ОБЪЕКТАМ</t>
  </si>
  <si>
    <t>338 02 08</t>
  </si>
  <si>
    <t>Газоснабжение природным газом жилой застройки в границах улиц Первомайская, Шоссе Революции, Заводская п.Мга</t>
  </si>
  <si>
    <t>ИТОГО ПО ЖИЛИЩНО-КОММУНАЛЬНОМУ ХОЗЯЙСТВУ</t>
  </si>
  <si>
    <t>2.2.-3</t>
  </si>
  <si>
    <t xml:space="preserve"> МО Мгинское  городское поселение на 2012 год, </t>
  </si>
  <si>
    <t>План на 2012 г.</t>
  </si>
  <si>
    <t>Газопровод низкого давления к индивидуальным жилым домам по ул.Колпинская, ул.Сосновая, ул.Болотная, ул.Кузнечная, ул.Маякоского, ул.Деповская</t>
  </si>
  <si>
    <t>Газопровод низкого давления к индивидуальным жилым домам по пр.Советскому к домам 43,47. ул.Лесная к домам 16,16а,18,18а,19,20</t>
  </si>
  <si>
    <t>102 01 04</t>
  </si>
  <si>
    <t>1.1-3</t>
  </si>
  <si>
    <t>Проведение экспертизы ПСД по газификации котельной бани</t>
  </si>
  <si>
    <t>Разработка ПСД по ремонту ливневой канализации в районе ул.Связи, ул.М.Жаринова, пр.Красного Октября</t>
  </si>
  <si>
    <t>Ремонт дороги по ул.Железнодорожной</t>
  </si>
  <si>
    <t>Реконструкция подъезной автомобильной дороги к поселку Старая Малукса (ул.Первомайская, ул.Болотная, ул.Новосело)</t>
  </si>
  <si>
    <t>ИТОГО ПО БЛАГОУСТРОЙСТВУ</t>
  </si>
  <si>
    <t>102 01 14</t>
  </si>
  <si>
    <t>102 01 12</t>
  </si>
  <si>
    <t>1.3</t>
  </si>
  <si>
    <t>1.3-1</t>
  </si>
  <si>
    <t>Осушение северной части п.Мга</t>
  </si>
  <si>
    <t>Сантехнические работы в здании  кинотеатра "Октябрь"</t>
  </si>
  <si>
    <t>Ремонт крыльца в здании дома культуры по адресу ул.Спортивная д.4</t>
  </si>
  <si>
    <t>Ремонт кровли здания сельского клуба д.Лезье</t>
  </si>
  <si>
    <t>Монтаж узла учета в здании сельского ДК "Березовский"</t>
  </si>
  <si>
    <t>Электроремонтные работы в здании дому культуры</t>
  </si>
  <si>
    <t>(Приложение 12)</t>
  </si>
  <si>
    <t>от "15"декабря  2011 г. №58</t>
  </si>
  <si>
    <t>муниципального образования  Мгинское городское поселение</t>
  </si>
  <si>
    <t>муниципального образования  Кировский  муниципальный район Ленинградской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</si>
</sst>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49" fontId="15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166" fontId="11" fillId="2" borderId="1" xfId="0" applyNumberFormat="1" applyFont="1" applyFill="1" applyBorder="1" applyAlignment="1">
      <alignment horizontal="right" wrapText="1"/>
    </xf>
    <xf numFmtId="49" fontId="16" fillId="2" borderId="1" xfId="0" applyNumberFormat="1" applyFont="1" applyFill="1" applyBorder="1" applyAlignment="1">
      <alignment horizontal="center" wrapText="1"/>
    </xf>
    <xf numFmtId="166" fontId="5" fillId="4" borderId="2" xfId="0" applyNumberFormat="1" applyFont="1" applyFill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 wrapText="1"/>
    </xf>
    <xf numFmtId="0" fontId="3" fillId="0" borderId="5" xfId="0" applyFont="1" applyBorder="1" applyAlignment="1">
      <alignment/>
    </xf>
    <xf numFmtId="49" fontId="3" fillId="5" borderId="6" xfId="0" applyNumberFormat="1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left" vertical="top"/>
    </xf>
    <xf numFmtId="4" fontId="6" fillId="3" borderId="10" xfId="0" applyNumberFormat="1" applyFont="1" applyFill="1" applyBorder="1" applyAlignment="1">
      <alignment/>
    </xf>
    <xf numFmtId="166" fontId="11" fillId="3" borderId="1" xfId="0" applyNumberFormat="1" applyFont="1" applyFill="1" applyBorder="1" applyAlignment="1">
      <alignment horizontal="center" wrapText="1"/>
    </xf>
    <xf numFmtId="2" fontId="13" fillId="2" borderId="4" xfId="0" applyNumberFormat="1" applyFont="1" applyFill="1" applyBorder="1" applyAlignment="1">
      <alignment horizontal="center" wrapText="1"/>
    </xf>
    <xf numFmtId="166" fontId="13" fillId="2" borderId="11" xfId="0" applyNumberFormat="1" applyFont="1" applyFill="1" applyBorder="1" applyAlignment="1">
      <alignment horizontal="center" wrapText="1"/>
    </xf>
    <xf numFmtId="166" fontId="5" fillId="4" borderId="12" xfId="0" applyNumberFormat="1" applyFont="1" applyFill="1" applyBorder="1" applyAlignment="1">
      <alignment horizontal="center" wrapText="1"/>
    </xf>
    <xf numFmtId="166" fontId="5" fillId="4" borderId="13" xfId="0" applyNumberFormat="1" applyFont="1" applyFill="1" applyBorder="1" applyAlignment="1">
      <alignment horizontal="right" wrapText="1"/>
    </xf>
    <xf numFmtId="0" fontId="3" fillId="5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4" fontId="3" fillId="3" borderId="18" xfId="0" applyNumberFormat="1" applyFont="1" applyFill="1" applyBorder="1" applyAlignment="1">
      <alignment/>
    </xf>
    <xf numFmtId="167" fontId="11" fillId="3" borderId="1" xfId="0" applyNumberFormat="1" applyFont="1" applyFill="1" applyBorder="1" applyAlignment="1">
      <alignment horizontal="center" wrapText="1"/>
    </xf>
    <xf numFmtId="166" fontId="1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/>
    </xf>
    <xf numFmtId="2" fontId="20" fillId="3" borderId="1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/>
    </xf>
    <xf numFmtId="166" fontId="13" fillId="2" borderId="19" xfId="0" applyNumberFormat="1" applyFont="1" applyFill="1" applyBorder="1" applyAlignment="1">
      <alignment horizontal="center" wrapText="1"/>
    </xf>
    <xf numFmtId="166" fontId="13" fillId="2" borderId="20" xfId="0" applyNumberFormat="1" applyFont="1" applyFill="1" applyBorder="1" applyAlignment="1">
      <alignment horizontal="center" wrapText="1"/>
    </xf>
    <xf numFmtId="166" fontId="5" fillId="0" borderId="5" xfId="0" applyNumberFormat="1" applyFont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166" fontId="13" fillId="2" borderId="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7" fontId="24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wrapText="1"/>
    </xf>
    <xf numFmtId="2" fontId="13" fillId="3" borderId="1" xfId="0" applyNumberFormat="1" applyFont="1" applyFill="1" applyBorder="1" applyAlignment="1">
      <alignment horizontal="left" wrapText="1"/>
    </xf>
    <xf numFmtId="166" fontId="13" fillId="3" borderId="1" xfId="0" applyNumberFormat="1" applyFont="1" applyFill="1" applyBorder="1" applyAlignment="1">
      <alignment horizontal="center" wrapText="1"/>
    </xf>
    <xf numFmtId="49" fontId="13" fillId="3" borderId="5" xfId="0" applyNumberFormat="1" applyFont="1" applyFill="1" applyBorder="1" applyAlignment="1">
      <alignment horizontal="left" wrapText="1"/>
    </xf>
    <xf numFmtId="2" fontId="13" fillId="3" borderId="5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wrapText="1"/>
    </xf>
    <xf numFmtId="166" fontId="15" fillId="3" borderId="1" xfId="0" applyNumberFormat="1" applyFont="1" applyFill="1" applyBorder="1" applyAlignment="1">
      <alignment horizontal="right" wrapText="1"/>
    </xf>
    <xf numFmtId="49" fontId="16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wrapText="1"/>
    </xf>
    <xf numFmtId="49" fontId="1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left" vertical="top" wrapText="1"/>
    </xf>
    <xf numFmtId="166" fontId="11" fillId="3" borderId="1" xfId="0" applyNumberFormat="1" applyFont="1" applyFill="1" applyBorder="1" applyAlignment="1">
      <alignment horizontal="right" wrapText="1"/>
    </xf>
    <xf numFmtId="166" fontId="10" fillId="3" borderId="1" xfId="0" applyNumberFormat="1" applyFont="1" applyFill="1" applyBorder="1" applyAlignment="1">
      <alignment horizontal="right" wrapText="1"/>
    </xf>
    <xf numFmtId="49" fontId="23" fillId="3" borderId="1" xfId="0" applyNumberFormat="1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vertical="top" wrapText="1"/>
    </xf>
    <xf numFmtId="166" fontId="11" fillId="2" borderId="1" xfId="0" applyNumberFormat="1" applyFont="1" applyFill="1" applyBorder="1" applyAlignment="1">
      <alignment horizontal="right" wrapText="1"/>
    </xf>
    <xf numFmtId="166" fontId="13" fillId="3" borderId="1" xfId="0" applyNumberFormat="1" applyFont="1" applyFill="1" applyBorder="1" applyAlignment="1">
      <alignment horizontal="right" wrapText="1"/>
    </xf>
    <xf numFmtId="0" fontId="3" fillId="3" borderId="10" xfId="0" applyFont="1" applyFill="1" applyBorder="1" applyAlignment="1">
      <alignment/>
    </xf>
    <xf numFmtId="0" fontId="14" fillId="3" borderId="21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3" borderId="22" xfId="0" applyNumberFormat="1" applyFont="1" applyFill="1" applyBorder="1" applyAlignment="1">
      <alignment/>
    </xf>
    <xf numFmtId="4" fontId="3" fillId="3" borderId="21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22" xfId="0" applyNumberFormat="1" applyFont="1" applyFill="1" applyBorder="1" applyAlignment="1">
      <alignment/>
    </xf>
    <xf numFmtId="4" fontId="6" fillId="3" borderId="16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166" fontId="3" fillId="3" borderId="0" xfId="0" applyNumberFormat="1" applyFont="1" applyFill="1" applyBorder="1" applyAlignment="1">
      <alignment horizontal="right" vertical="center" wrapText="1"/>
    </xf>
    <xf numFmtId="49" fontId="13" fillId="2" borderId="19" xfId="0" applyNumberFormat="1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15" fillId="3" borderId="24" xfId="0" applyNumberFormat="1" applyFont="1" applyFill="1" applyBorder="1" applyAlignment="1">
      <alignment horizontal="left" wrapText="1"/>
    </xf>
    <xf numFmtId="49" fontId="8" fillId="3" borderId="24" xfId="0" applyNumberFormat="1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167" fontId="5" fillId="3" borderId="24" xfId="0" applyNumberFormat="1" applyFont="1" applyFill="1" applyBorder="1" applyAlignment="1">
      <alignment horizontal="center" vertical="center" wrapText="1"/>
    </xf>
    <xf numFmtId="166" fontId="13" fillId="0" borderId="24" xfId="0" applyNumberFormat="1" applyFont="1" applyFill="1" applyBorder="1" applyAlignment="1">
      <alignment horizontal="center" wrapText="1"/>
    </xf>
    <xf numFmtId="49" fontId="5" fillId="2" borderId="19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left" wrapText="1"/>
    </xf>
    <xf numFmtId="49" fontId="19" fillId="3" borderId="5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wrapText="1"/>
    </xf>
    <xf numFmtId="4" fontId="3" fillId="3" borderId="16" xfId="0" applyNumberFormat="1" applyFont="1" applyFill="1" applyBorder="1" applyAlignment="1">
      <alignment/>
    </xf>
    <xf numFmtId="2" fontId="20" fillId="3" borderId="5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25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166" fontId="11" fillId="3" borderId="1" xfId="0" applyNumberFormat="1" applyFont="1" applyFill="1" applyBorder="1" applyAlignment="1">
      <alignment horizontal="center" wrapText="1"/>
    </xf>
    <xf numFmtId="167" fontId="11" fillId="3" borderId="1" xfId="0" applyNumberFormat="1" applyFont="1" applyFill="1" applyBorder="1" applyAlignment="1">
      <alignment horizontal="center" wrapText="1"/>
    </xf>
    <xf numFmtId="166" fontId="13" fillId="2" borderId="4" xfId="0" applyNumberFormat="1" applyFont="1" applyFill="1" applyBorder="1" applyAlignment="1">
      <alignment horizontal="right" wrapText="1"/>
    </xf>
    <xf numFmtId="49" fontId="5" fillId="2" borderId="25" xfId="0" applyNumberFormat="1" applyFont="1" applyFill="1" applyBorder="1" applyAlignment="1">
      <alignment horizontal="center"/>
    </xf>
    <xf numFmtId="166" fontId="13" fillId="2" borderId="23" xfId="0" applyNumberFormat="1" applyFont="1" applyFill="1" applyBorder="1" applyAlignment="1">
      <alignment horizontal="center" wrapText="1"/>
    </xf>
    <xf numFmtId="166" fontId="13" fillId="3" borderId="5" xfId="0" applyNumberFormat="1" applyFont="1" applyFill="1" applyBorder="1" applyAlignment="1">
      <alignment horizontal="right" wrapText="1"/>
    </xf>
    <xf numFmtId="49" fontId="5" fillId="3" borderId="26" xfId="0" applyNumberFormat="1" applyFont="1" applyFill="1" applyBorder="1" applyAlignment="1">
      <alignment horizontal="center"/>
    </xf>
    <xf numFmtId="166" fontId="13" fillId="3" borderId="27" xfId="0" applyNumberFormat="1" applyFont="1" applyFill="1" applyBorder="1" applyAlignment="1">
      <alignment horizontal="right" wrapText="1"/>
    </xf>
    <xf numFmtId="166" fontId="13" fillId="3" borderId="19" xfId="0" applyNumberFormat="1" applyFont="1" applyFill="1" applyBorder="1" applyAlignment="1">
      <alignment horizontal="center" wrapText="1"/>
    </xf>
    <xf numFmtId="166" fontId="13" fillId="3" borderId="20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left" wrapText="1"/>
    </xf>
    <xf numFmtId="49" fontId="11" fillId="0" borderId="7" xfId="0" applyNumberFormat="1" applyFont="1" applyFill="1" applyBorder="1" applyAlignment="1">
      <alignment horizontal="left" wrapText="1"/>
    </xf>
    <xf numFmtId="49" fontId="5" fillId="3" borderId="28" xfId="0" applyNumberFormat="1" applyFont="1" applyFill="1" applyBorder="1" applyAlignment="1">
      <alignment horizontal="center"/>
    </xf>
    <xf numFmtId="49" fontId="11" fillId="3" borderId="22" xfId="0" applyNumberFormat="1" applyFont="1" applyFill="1" applyBorder="1" applyAlignment="1">
      <alignment horizontal="left" wrapText="1"/>
    </xf>
    <xf numFmtId="49" fontId="13" fillId="3" borderId="28" xfId="0" applyNumberFormat="1" applyFont="1" applyFill="1" applyBorder="1" applyAlignment="1">
      <alignment horizontal="left" wrapText="1"/>
    </xf>
    <xf numFmtId="166" fontId="13" fillId="3" borderId="28" xfId="0" applyNumberFormat="1" applyFont="1" applyFill="1" applyBorder="1" applyAlignment="1">
      <alignment horizontal="right" wrapText="1"/>
    </xf>
    <xf numFmtId="166" fontId="13" fillId="3" borderId="28" xfId="0" applyNumberFormat="1" applyFont="1" applyFill="1" applyBorder="1" applyAlignment="1">
      <alignment horizontal="center" wrapText="1"/>
    </xf>
    <xf numFmtId="166" fontId="11" fillId="3" borderId="28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/>
    </xf>
    <xf numFmtId="166" fontId="13" fillId="3" borderId="19" xfId="0" applyNumberFormat="1" applyFont="1" applyFill="1" applyBorder="1" applyAlignment="1">
      <alignment horizontal="right" wrapText="1"/>
    </xf>
    <xf numFmtId="49" fontId="3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166" fontId="13" fillId="3" borderId="17" xfId="0" applyNumberFormat="1" applyFont="1" applyFill="1" applyBorder="1" applyAlignment="1">
      <alignment horizontal="right" wrapText="1"/>
    </xf>
    <xf numFmtId="166" fontId="13" fillId="3" borderId="17" xfId="0" applyNumberFormat="1" applyFont="1" applyFill="1" applyBorder="1" applyAlignment="1">
      <alignment horizontal="center" wrapText="1"/>
    </xf>
    <xf numFmtId="166" fontId="11" fillId="3" borderId="17" xfId="0" applyNumberFormat="1" applyFont="1" applyFill="1" applyBorder="1" applyAlignment="1">
      <alignment horizontal="center" wrapText="1"/>
    </xf>
    <xf numFmtId="49" fontId="19" fillId="0" borderId="19" xfId="0" applyNumberFormat="1" applyFont="1" applyFill="1" applyBorder="1" applyAlignment="1">
      <alignment horizontal="center"/>
    </xf>
    <xf numFmtId="166" fontId="11" fillId="3" borderId="19" xfId="0" applyNumberFormat="1" applyFont="1" applyFill="1" applyBorder="1" applyAlignment="1">
      <alignment horizontal="center" wrapText="1"/>
    </xf>
    <xf numFmtId="49" fontId="19" fillId="0" borderId="5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left" wrapText="1"/>
    </xf>
    <xf numFmtId="49" fontId="17" fillId="0" borderId="5" xfId="0" applyNumberFormat="1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left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0" fillId="3" borderId="27" xfId="0" applyNumberFormat="1" applyFont="1" applyFill="1" applyBorder="1" applyAlignment="1">
      <alignment horizontal="left" wrapText="1"/>
    </xf>
    <xf numFmtId="49" fontId="10" fillId="3" borderId="20" xfId="0" applyNumberFormat="1" applyFont="1" applyFill="1" applyBorder="1" applyAlignment="1">
      <alignment horizontal="left" wrapText="1"/>
    </xf>
    <xf numFmtId="49" fontId="10" fillId="3" borderId="10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wrapText="1"/>
    </xf>
    <xf numFmtId="49" fontId="15" fillId="3" borderId="1" xfId="0" applyNumberFormat="1" applyFont="1" applyFill="1" applyBorder="1" applyAlignment="1">
      <alignment horizontal="left" wrapText="1"/>
    </xf>
    <xf numFmtId="49" fontId="17" fillId="3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wrapText="1"/>
    </xf>
    <xf numFmtId="49" fontId="15" fillId="3" borderId="33" xfId="0" applyNumberFormat="1" applyFont="1" applyFill="1" applyBorder="1" applyAlignment="1">
      <alignment horizontal="center" wrapText="1"/>
    </xf>
    <xf numFmtId="49" fontId="15" fillId="3" borderId="34" xfId="0" applyNumberFormat="1" applyFont="1" applyFill="1" applyBorder="1" applyAlignment="1">
      <alignment horizontal="center" wrapText="1"/>
    </xf>
    <xf numFmtId="49" fontId="15" fillId="3" borderId="7" xfId="0" applyNumberFormat="1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left" wrapText="1"/>
    </xf>
    <xf numFmtId="0" fontId="5" fillId="4" borderId="36" xfId="0" applyFont="1" applyFill="1" applyBorder="1" applyAlignment="1">
      <alignment horizontal="left" wrapText="1"/>
    </xf>
    <xf numFmtId="49" fontId="13" fillId="2" borderId="37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49" fontId="13" fillId="2" borderId="19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49" fontId="5" fillId="3" borderId="0" xfId="0" applyNumberFormat="1" applyFont="1" applyFill="1" applyBorder="1" applyAlignment="1">
      <alignment horizontal="center" vertical="center" wrapText="1"/>
    </xf>
    <xf numFmtId="4" fontId="3" fillId="5" borderId="39" xfId="0" applyNumberFormat="1" applyFont="1" applyFill="1" applyBorder="1" applyAlignment="1">
      <alignment horizontal="center" vertical="center" wrapText="1"/>
    </xf>
    <xf numFmtId="4" fontId="3" fillId="5" borderId="40" xfId="0" applyNumberFormat="1" applyFont="1" applyFill="1" applyBorder="1" applyAlignment="1">
      <alignment horizontal="center" vertical="center" wrapText="1"/>
    </xf>
    <xf numFmtId="4" fontId="3" fillId="5" borderId="41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right" vertical="top" wrapText="1"/>
    </xf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SheetLayoutView="100" workbookViewId="0" topLeftCell="A1">
      <selection activeCell="B4" sqref="B4:K4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8.75390625" style="4" customWidth="1"/>
    <col min="7" max="7" width="8.25390625" style="4" hidden="1" customWidth="1"/>
    <col min="8" max="8" width="9.75390625" style="4" hidden="1" customWidth="1"/>
    <col min="9" max="9" width="11.125" style="3" customWidth="1"/>
    <col min="10" max="10" width="0" style="3" hidden="1" customWidth="1"/>
    <col min="11" max="11" width="9.25390625" style="3" hidden="1" customWidth="1"/>
    <col min="12" max="16384" width="9.125" style="3" customWidth="1"/>
  </cols>
  <sheetData>
    <row r="1" spans="4:11" ht="12.75">
      <c r="D1" s="179" t="s">
        <v>56</v>
      </c>
      <c r="E1" s="179"/>
      <c r="F1" s="179"/>
      <c r="G1" s="179"/>
      <c r="H1" s="179"/>
      <c r="I1" s="179"/>
      <c r="J1" s="179"/>
      <c r="K1" s="179"/>
    </row>
    <row r="2" spans="3:11" ht="12.75">
      <c r="C2" s="180" t="s">
        <v>72</v>
      </c>
      <c r="D2" s="180"/>
      <c r="E2" s="180"/>
      <c r="F2" s="180"/>
      <c r="G2" s="180"/>
      <c r="H2" s="180"/>
      <c r="I2" s="180"/>
      <c r="J2" s="180"/>
      <c r="K2" s="180"/>
    </row>
    <row r="3" spans="2:11" ht="12.75">
      <c r="B3" s="180" t="s">
        <v>128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2:11" ht="12.75">
      <c r="B4" s="180" t="s">
        <v>129</v>
      </c>
      <c r="C4" s="180"/>
      <c r="D4" s="180"/>
      <c r="E4" s="180"/>
      <c r="F4" s="180"/>
      <c r="G4" s="180"/>
      <c r="H4" s="180"/>
      <c r="I4" s="180"/>
      <c r="J4" s="180"/>
      <c r="K4" s="180"/>
    </row>
    <row r="5" spans="4:11" ht="12.75">
      <c r="D5" s="180" t="s">
        <v>127</v>
      </c>
      <c r="E5" s="180"/>
      <c r="F5" s="180"/>
      <c r="G5" s="180"/>
      <c r="H5" s="180"/>
      <c r="I5" s="180"/>
      <c r="J5" s="180"/>
      <c r="K5" s="180"/>
    </row>
    <row r="6" spans="3:11" ht="12.75">
      <c r="C6" s="194" t="s">
        <v>126</v>
      </c>
      <c r="D6" s="194"/>
      <c r="E6" s="194"/>
      <c r="F6" s="194"/>
      <c r="G6" s="194"/>
      <c r="H6" s="194"/>
      <c r="I6" s="194"/>
      <c r="J6" s="194"/>
      <c r="K6" s="194"/>
    </row>
    <row r="7" spans="3:9" ht="12.75">
      <c r="C7" s="31"/>
      <c r="D7" s="31"/>
      <c r="E7" s="31"/>
      <c r="F7" s="31"/>
      <c r="G7" s="31"/>
      <c r="H7" s="31"/>
      <c r="I7" s="31"/>
    </row>
    <row r="8" spans="3:9" ht="12.75">
      <c r="C8" s="31"/>
      <c r="D8" s="31"/>
      <c r="E8" s="31"/>
      <c r="F8" s="31"/>
      <c r="G8" s="31"/>
      <c r="H8" s="31"/>
      <c r="I8" s="31"/>
    </row>
    <row r="9" spans="1:10" ht="18.75">
      <c r="A9" s="200" t="s">
        <v>0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10" ht="18.75">
      <c r="A10" s="201" t="s">
        <v>1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8.75">
      <c r="A11" s="201" t="s">
        <v>105</v>
      </c>
      <c r="B11" s="201"/>
      <c r="C11" s="201"/>
      <c r="D11" s="201"/>
      <c r="E11" s="201"/>
      <c r="F11" s="201"/>
      <c r="G11" s="201"/>
      <c r="H11" s="201"/>
      <c r="I11" s="201"/>
      <c r="J11" s="201"/>
    </row>
    <row r="12" spans="1:10" ht="18.75">
      <c r="A12" s="201" t="s">
        <v>2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1" ht="13.5" thickBot="1">
      <c r="A13" s="5"/>
      <c r="B13" s="6"/>
      <c r="I13" s="199" t="s">
        <v>3</v>
      </c>
      <c r="J13" s="199"/>
      <c r="K13" s="199"/>
    </row>
    <row r="14" spans="1:11" ht="27" customHeight="1" thickBot="1" thickTop="1">
      <c r="A14" s="181" t="s">
        <v>4</v>
      </c>
      <c r="B14" s="183" t="s">
        <v>5</v>
      </c>
      <c r="C14" s="183" t="s">
        <v>6</v>
      </c>
      <c r="D14" s="183" t="s">
        <v>7</v>
      </c>
      <c r="E14" s="183" t="s">
        <v>8</v>
      </c>
      <c r="F14" s="183" t="s">
        <v>59</v>
      </c>
      <c r="G14" s="196" t="s">
        <v>106</v>
      </c>
      <c r="H14" s="197"/>
      <c r="I14" s="197"/>
      <c r="J14" s="197"/>
      <c r="K14" s="198"/>
    </row>
    <row r="15" spans="1:11" ht="14.25" thickBot="1" thickTop="1">
      <c r="A15" s="182"/>
      <c r="B15" s="183"/>
      <c r="C15" s="183"/>
      <c r="D15" s="183"/>
      <c r="E15" s="183"/>
      <c r="F15" s="183"/>
      <c r="G15" s="26" t="s">
        <v>9</v>
      </c>
      <c r="H15" s="26" t="s">
        <v>69</v>
      </c>
      <c r="I15" s="27" t="s">
        <v>10</v>
      </c>
      <c r="J15" s="30" t="s">
        <v>11</v>
      </c>
      <c r="K15" s="42" t="s">
        <v>70</v>
      </c>
    </row>
    <row r="16" spans="1:11" ht="16.5" thickTop="1">
      <c r="A16" s="69" t="s">
        <v>57</v>
      </c>
      <c r="B16" s="195" t="s">
        <v>12</v>
      </c>
      <c r="C16" s="195"/>
      <c r="D16" s="195"/>
      <c r="E16" s="195"/>
      <c r="F16" s="195"/>
      <c r="G16" s="108"/>
      <c r="H16" s="107"/>
      <c r="I16" s="109"/>
      <c r="J16" s="25"/>
      <c r="K16" s="43"/>
    </row>
    <row r="17" spans="1:11" ht="15.75">
      <c r="A17" s="69" t="s">
        <v>17</v>
      </c>
      <c r="B17" s="184" t="s">
        <v>64</v>
      </c>
      <c r="C17" s="184"/>
      <c r="D17" s="184"/>
      <c r="E17" s="184"/>
      <c r="F17" s="70"/>
      <c r="G17" s="29"/>
      <c r="H17" s="29"/>
      <c r="I17" s="79"/>
      <c r="J17" s="28"/>
      <c r="K17" s="50"/>
    </row>
    <row r="18" spans="1:11" ht="38.25">
      <c r="A18" s="14" t="s">
        <v>58</v>
      </c>
      <c r="B18" s="63" t="s">
        <v>108</v>
      </c>
      <c r="C18" s="128" t="s">
        <v>14</v>
      </c>
      <c r="D18" s="129" t="s">
        <v>109</v>
      </c>
      <c r="E18" s="128" t="s">
        <v>65</v>
      </c>
      <c r="F18" s="128" t="s">
        <v>66</v>
      </c>
      <c r="G18" s="75"/>
      <c r="H18" s="130">
        <v>0</v>
      </c>
      <c r="I18" s="131">
        <v>125</v>
      </c>
      <c r="J18" s="28"/>
      <c r="K18" s="50"/>
    </row>
    <row r="19" spans="1:11" ht="39">
      <c r="A19" s="14" t="s">
        <v>68</v>
      </c>
      <c r="B19" s="22" t="s">
        <v>102</v>
      </c>
      <c r="C19" s="128" t="s">
        <v>14</v>
      </c>
      <c r="D19" s="129" t="s">
        <v>73</v>
      </c>
      <c r="E19" s="128" t="s">
        <v>65</v>
      </c>
      <c r="F19" s="128" t="s">
        <v>66</v>
      </c>
      <c r="G19" s="75"/>
      <c r="H19" s="132">
        <v>0</v>
      </c>
      <c r="I19" s="131">
        <v>750</v>
      </c>
      <c r="J19" s="28"/>
      <c r="K19" s="51">
        <f>H19+I19</f>
        <v>750</v>
      </c>
    </row>
    <row r="20" spans="1:11" ht="39">
      <c r="A20" s="14" t="s">
        <v>110</v>
      </c>
      <c r="B20" s="22" t="s">
        <v>107</v>
      </c>
      <c r="C20" s="128" t="s">
        <v>14</v>
      </c>
      <c r="D20" s="129" t="s">
        <v>117</v>
      </c>
      <c r="E20" s="128" t="s">
        <v>65</v>
      </c>
      <c r="F20" s="128" t="s">
        <v>66</v>
      </c>
      <c r="G20" s="75"/>
      <c r="H20" s="130">
        <v>0</v>
      </c>
      <c r="I20" s="131">
        <v>410</v>
      </c>
      <c r="J20" s="125"/>
      <c r="K20" s="126"/>
    </row>
    <row r="21" spans="1:11" ht="16.5" thickBot="1">
      <c r="A21" s="70"/>
      <c r="B21" s="10" t="s">
        <v>67</v>
      </c>
      <c r="C21" s="70"/>
      <c r="D21" s="72"/>
      <c r="E21" s="73"/>
      <c r="F21" s="70"/>
      <c r="G21" s="29"/>
      <c r="H21" s="71">
        <f>H20+H19</f>
        <v>0</v>
      </c>
      <c r="I21" s="66">
        <f>I18+I20+I19</f>
        <v>1285</v>
      </c>
      <c r="J21" s="47"/>
      <c r="K21" s="55" t="e">
        <f>#REF!+K19</f>
        <v>#REF!</v>
      </c>
    </row>
    <row r="22" spans="1:11" ht="16.5" thickBot="1">
      <c r="A22" s="127" t="s">
        <v>20</v>
      </c>
      <c r="B22" s="185" t="s">
        <v>47</v>
      </c>
      <c r="C22" s="186"/>
      <c r="D22" s="186"/>
      <c r="E22" s="187"/>
      <c r="F22" s="70"/>
      <c r="G22" s="29"/>
      <c r="H22" s="71"/>
      <c r="I22" s="66"/>
      <c r="J22" s="47"/>
      <c r="K22" s="57"/>
    </row>
    <row r="23" spans="1:11" ht="39.75" thickBot="1">
      <c r="A23" s="14" t="s">
        <v>75</v>
      </c>
      <c r="B23" s="22" t="s">
        <v>114</v>
      </c>
      <c r="C23" s="128" t="s">
        <v>48</v>
      </c>
      <c r="D23" s="129" t="s">
        <v>116</v>
      </c>
      <c r="E23" s="128" t="s">
        <v>65</v>
      </c>
      <c r="F23" s="128" t="s">
        <v>66</v>
      </c>
      <c r="G23" s="75"/>
      <c r="H23" s="132"/>
      <c r="I23" s="131">
        <v>700</v>
      </c>
      <c r="J23" s="47"/>
      <c r="K23" s="57"/>
    </row>
    <row r="24" spans="1:11" ht="16.5" thickBot="1">
      <c r="A24" s="70"/>
      <c r="B24" s="10" t="s">
        <v>115</v>
      </c>
      <c r="C24" s="70"/>
      <c r="D24" s="72"/>
      <c r="E24" s="73"/>
      <c r="F24" s="70"/>
      <c r="G24" s="29"/>
      <c r="H24" s="71"/>
      <c r="I24" s="66">
        <f>I23</f>
        <v>700</v>
      </c>
      <c r="J24" s="47"/>
      <c r="K24" s="57"/>
    </row>
    <row r="25" spans="1:11" ht="16.5" thickBot="1">
      <c r="A25" s="69" t="s">
        <v>118</v>
      </c>
      <c r="B25" s="184" t="s">
        <v>74</v>
      </c>
      <c r="C25" s="184"/>
      <c r="D25" s="184"/>
      <c r="E25" s="184"/>
      <c r="F25" s="70"/>
      <c r="G25" s="29"/>
      <c r="H25" s="71"/>
      <c r="I25" s="66"/>
      <c r="J25" s="47"/>
      <c r="K25" s="57"/>
    </row>
    <row r="26" spans="1:11" ht="16.5" thickBot="1">
      <c r="A26" s="75" t="s">
        <v>119</v>
      </c>
      <c r="B26" s="74" t="s">
        <v>111</v>
      </c>
      <c r="C26" s="74" t="s">
        <v>76</v>
      </c>
      <c r="D26" s="74" t="s">
        <v>101</v>
      </c>
      <c r="E26" s="74" t="s">
        <v>18</v>
      </c>
      <c r="F26" s="75" t="s">
        <v>77</v>
      </c>
      <c r="G26" s="75"/>
      <c r="H26" s="76"/>
      <c r="I26" s="65">
        <v>150</v>
      </c>
      <c r="J26" s="47"/>
      <c r="K26" s="57"/>
    </row>
    <row r="27" spans="1:11" ht="16.5" thickBot="1">
      <c r="A27" s="114"/>
      <c r="B27" s="115" t="s">
        <v>78</v>
      </c>
      <c r="C27" s="114"/>
      <c r="D27" s="116"/>
      <c r="E27" s="117"/>
      <c r="F27" s="114"/>
      <c r="G27" s="118"/>
      <c r="H27" s="119"/>
      <c r="I27" s="120">
        <v>150</v>
      </c>
      <c r="J27" s="47"/>
      <c r="K27" s="57"/>
    </row>
    <row r="28" spans="1:11" ht="16.5" thickBot="1">
      <c r="A28" s="121"/>
      <c r="B28" s="193" t="s">
        <v>15</v>
      </c>
      <c r="C28" s="193"/>
      <c r="D28" s="193"/>
      <c r="E28" s="193"/>
      <c r="F28" s="193"/>
      <c r="G28" s="110" t="e">
        <f>#REF!+#REF!</f>
        <v>#REF!</v>
      </c>
      <c r="H28" s="122">
        <f>H21</f>
        <v>0</v>
      </c>
      <c r="I28" s="53">
        <f>I21+I27+I24</f>
        <v>2135</v>
      </c>
      <c r="J28" s="36" t="e">
        <f>G28+I28</f>
        <v>#REF!</v>
      </c>
      <c r="K28" s="56">
        <f>H28+I28</f>
        <v>2135</v>
      </c>
    </row>
    <row r="29" spans="1:11" ht="16.5" thickBot="1">
      <c r="A29" s="123" t="s">
        <v>61</v>
      </c>
      <c r="B29" s="175" t="s">
        <v>16</v>
      </c>
      <c r="C29" s="175"/>
      <c r="D29" s="175"/>
      <c r="E29" s="175"/>
      <c r="F29" s="175"/>
      <c r="G29" s="80"/>
      <c r="H29" s="81"/>
      <c r="I29" s="49"/>
      <c r="J29" s="36"/>
      <c r="K29" s="56"/>
    </row>
    <row r="30" spans="1:11" ht="16.5" thickBot="1">
      <c r="A30" s="92" t="s">
        <v>13</v>
      </c>
      <c r="B30" s="176" t="s">
        <v>21</v>
      </c>
      <c r="C30" s="176"/>
      <c r="D30" s="176"/>
      <c r="E30" s="176"/>
      <c r="F30" s="176"/>
      <c r="G30" s="77"/>
      <c r="H30" s="78"/>
      <c r="I30" s="79"/>
      <c r="J30" s="36"/>
      <c r="K30" s="56"/>
    </row>
    <row r="31" spans="1:11" ht="26.25" thickBot="1">
      <c r="A31" s="61" t="s">
        <v>62</v>
      </c>
      <c r="B31" s="63" t="s">
        <v>112</v>
      </c>
      <c r="C31" s="8" t="s">
        <v>14</v>
      </c>
      <c r="D31" s="8" t="s">
        <v>36</v>
      </c>
      <c r="E31" s="8" t="s">
        <v>18</v>
      </c>
      <c r="F31" s="8" t="s">
        <v>77</v>
      </c>
      <c r="G31" s="82"/>
      <c r="H31" s="82"/>
      <c r="I31" s="124">
        <v>100</v>
      </c>
      <c r="J31" s="97"/>
      <c r="K31" s="44"/>
    </row>
    <row r="32" spans="1:11" s="9" customFormat="1" ht="12.75" customHeight="1" hidden="1">
      <c r="A32" s="61" t="s">
        <v>22</v>
      </c>
      <c r="B32" s="63" t="s">
        <v>23</v>
      </c>
      <c r="C32" s="8" t="s">
        <v>14</v>
      </c>
      <c r="D32" s="8" t="s">
        <v>24</v>
      </c>
      <c r="E32" s="8" t="s">
        <v>18</v>
      </c>
      <c r="F32" s="8" t="s">
        <v>19</v>
      </c>
      <c r="G32" s="83"/>
      <c r="H32" s="83"/>
      <c r="I32" s="84"/>
      <c r="J32" s="98"/>
      <c r="K32" s="45"/>
    </row>
    <row r="33" spans="1:11" s="9" customFormat="1" ht="12.75" customHeight="1" hidden="1">
      <c r="A33" s="85"/>
      <c r="B33" s="86" t="s">
        <v>25</v>
      </c>
      <c r="C33" s="87"/>
      <c r="D33" s="87"/>
      <c r="E33" s="87"/>
      <c r="F33" s="87"/>
      <c r="G33" s="15"/>
      <c r="H33" s="15"/>
      <c r="I33" s="84"/>
      <c r="J33" s="99"/>
      <c r="K33" s="45"/>
    </row>
    <row r="34" spans="1:11" s="9" customFormat="1" ht="37.5" customHeight="1" hidden="1">
      <c r="A34" s="88" t="s">
        <v>26</v>
      </c>
      <c r="B34" s="176" t="s">
        <v>27</v>
      </c>
      <c r="C34" s="176"/>
      <c r="D34" s="176"/>
      <c r="E34" s="176"/>
      <c r="F34" s="89"/>
      <c r="G34" s="7"/>
      <c r="H34" s="7"/>
      <c r="I34" s="19"/>
      <c r="J34" s="100">
        <f>G34+I34</f>
        <v>0</v>
      </c>
      <c r="K34" s="45"/>
    </row>
    <row r="35" spans="1:11" s="9" customFormat="1" ht="25.5" customHeight="1" hidden="1" thickBot="1">
      <c r="A35" s="61" t="s">
        <v>28</v>
      </c>
      <c r="B35" s="63" t="s">
        <v>29</v>
      </c>
      <c r="C35" s="8" t="s">
        <v>14</v>
      </c>
      <c r="D35" s="8" t="s">
        <v>30</v>
      </c>
      <c r="E35" s="8" t="s">
        <v>18</v>
      </c>
      <c r="F35" s="8" t="s">
        <v>19</v>
      </c>
      <c r="G35" s="8"/>
      <c r="H35" s="8"/>
      <c r="I35" s="90"/>
      <c r="J35" s="101">
        <f>G35+I35</f>
        <v>0</v>
      </c>
      <c r="K35" s="45"/>
    </row>
    <row r="36" spans="1:11" s="9" customFormat="1" ht="15.75" customHeight="1" hidden="1" thickBot="1">
      <c r="A36" s="61"/>
      <c r="B36" s="86" t="s">
        <v>31</v>
      </c>
      <c r="C36" s="87"/>
      <c r="D36" s="87"/>
      <c r="E36" s="87"/>
      <c r="F36" s="87"/>
      <c r="G36" s="87"/>
      <c r="H36" s="87"/>
      <c r="I36" s="91">
        <f>I34+I35</f>
        <v>0</v>
      </c>
      <c r="J36" s="36">
        <f>G36+I36</f>
        <v>0</v>
      </c>
      <c r="K36" s="45"/>
    </row>
    <row r="37" spans="1:11" s="9" customFormat="1" ht="12.75" customHeight="1" hidden="1">
      <c r="A37" s="88" t="s">
        <v>32</v>
      </c>
      <c r="B37" s="177" t="s">
        <v>33</v>
      </c>
      <c r="C37" s="177"/>
      <c r="D37" s="177"/>
      <c r="E37" s="177"/>
      <c r="F37" s="177"/>
      <c r="G37" s="15"/>
      <c r="H37" s="15"/>
      <c r="I37" s="84"/>
      <c r="J37" s="98"/>
      <c r="K37" s="45"/>
    </row>
    <row r="38" spans="1:11" s="9" customFormat="1" ht="25.5" customHeight="1" hidden="1" thickBot="1">
      <c r="A38" s="61" t="s">
        <v>34</v>
      </c>
      <c r="B38" s="18" t="s">
        <v>35</v>
      </c>
      <c r="C38" s="7" t="s">
        <v>14</v>
      </c>
      <c r="D38" s="7" t="s">
        <v>36</v>
      </c>
      <c r="E38" s="7" t="s">
        <v>18</v>
      </c>
      <c r="F38" s="7" t="s">
        <v>19</v>
      </c>
      <c r="G38" s="8"/>
      <c r="H38" s="8"/>
      <c r="I38" s="90">
        <f>500-500</f>
        <v>0</v>
      </c>
      <c r="J38" s="101">
        <f>G38+I38</f>
        <v>0</v>
      </c>
      <c r="K38" s="45"/>
    </row>
    <row r="39" spans="1:11" s="9" customFormat="1" ht="15" customHeight="1" hidden="1">
      <c r="A39" s="61" t="s">
        <v>53</v>
      </c>
      <c r="B39" s="18" t="s">
        <v>54</v>
      </c>
      <c r="C39" s="7" t="s">
        <v>14</v>
      </c>
      <c r="D39" s="7" t="s">
        <v>55</v>
      </c>
      <c r="E39" s="7" t="s">
        <v>18</v>
      </c>
      <c r="F39" s="7" t="s">
        <v>19</v>
      </c>
      <c r="G39" s="87"/>
      <c r="H39" s="87"/>
      <c r="I39" s="91">
        <f>I38</f>
        <v>0</v>
      </c>
      <c r="J39" s="102">
        <f>G39+I39</f>
        <v>0</v>
      </c>
      <c r="K39" s="45"/>
    </row>
    <row r="40" spans="1:11" s="9" customFormat="1" ht="12.75" customHeight="1" hidden="1">
      <c r="A40" s="85"/>
      <c r="B40" s="86" t="s">
        <v>37</v>
      </c>
      <c r="C40" s="87"/>
      <c r="D40" s="87"/>
      <c r="E40" s="87"/>
      <c r="F40" s="87"/>
      <c r="G40" s="10"/>
      <c r="H40" s="10"/>
      <c r="I40" s="90"/>
      <c r="J40" s="99"/>
      <c r="K40" s="45"/>
    </row>
    <row r="41" spans="1:11" s="9" customFormat="1" ht="24.75" customHeight="1" hidden="1">
      <c r="A41" s="92" t="s">
        <v>38</v>
      </c>
      <c r="B41" s="178" t="s">
        <v>39</v>
      </c>
      <c r="C41" s="178"/>
      <c r="D41" s="178"/>
      <c r="E41" s="178"/>
      <c r="F41" s="178"/>
      <c r="G41" s="7"/>
      <c r="H41" s="7"/>
      <c r="I41" s="19"/>
      <c r="J41" s="100">
        <f>G41+I41</f>
        <v>0</v>
      </c>
      <c r="K41" s="45"/>
    </row>
    <row r="42" spans="1:11" s="9" customFormat="1" ht="24.75" customHeight="1" hidden="1">
      <c r="A42" s="61" t="s">
        <v>40</v>
      </c>
      <c r="B42" s="62" t="s">
        <v>41</v>
      </c>
      <c r="C42" s="7" t="s">
        <v>14</v>
      </c>
      <c r="D42" s="7" t="s">
        <v>51</v>
      </c>
      <c r="E42" s="7" t="s">
        <v>18</v>
      </c>
      <c r="F42" s="7" t="s">
        <v>19</v>
      </c>
      <c r="G42" s="7"/>
      <c r="H42" s="7"/>
      <c r="I42" s="19"/>
      <c r="J42" s="100">
        <f>I42</f>
        <v>0</v>
      </c>
      <c r="K42" s="45"/>
    </row>
    <row r="43" spans="1:11" s="9" customFormat="1" ht="19.5" customHeight="1" hidden="1" thickBot="1">
      <c r="A43" s="61" t="s">
        <v>42</v>
      </c>
      <c r="B43" s="62" t="s">
        <v>43</v>
      </c>
      <c r="C43" s="7" t="s">
        <v>14</v>
      </c>
      <c r="D43" s="7" t="s">
        <v>52</v>
      </c>
      <c r="E43" s="7" t="s">
        <v>18</v>
      </c>
      <c r="F43" s="7" t="s">
        <v>19</v>
      </c>
      <c r="G43" s="87"/>
      <c r="H43" s="87"/>
      <c r="I43" s="91">
        <f>I41+I42</f>
        <v>0</v>
      </c>
      <c r="J43" s="103">
        <f>G43+I43</f>
        <v>0</v>
      </c>
      <c r="K43" s="45"/>
    </row>
    <row r="44" spans="1:11" s="9" customFormat="1" ht="15.75" customHeight="1" hidden="1" thickBot="1">
      <c r="A44" s="85"/>
      <c r="B44" s="94" t="s">
        <v>44</v>
      </c>
      <c r="C44" s="93"/>
      <c r="D44" s="93"/>
      <c r="E44" s="93"/>
      <c r="F44" s="93"/>
      <c r="G44" s="87"/>
      <c r="H44" s="87"/>
      <c r="I44" s="91"/>
      <c r="J44" s="98"/>
      <c r="K44" s="45"/>
    </row>
    <row r="45" spans="1:11" s="9" customFormat="1" ht="15.75" customHeight="1" hidden="1" thickBot="1">
      <c r="A45" s="88"/>
      <c r="B45" s="176" t="s">
        <v>45</v>
      </c>
      <c r="C45" s="176"/>
      <c r="D45" s="176"/>
      <c r="E45" s="176"/>
      <c r="F45" s="176"/>
      <c r="G45" s="20"/>
      <c r="H45" s="20"/>
      <c r="I45" s="95"/>
      <c r="J45" s="100">
        <f>G45+I45</f>
        <v>0</v>
      </c>
      <c r="K45" s="45"/>
    </row>
    <row r="46" spans="1:11" s="9" customFormat="1" ht="15.75" customHeight="1" hidden="1" thickBot="1">
      <c r="A46" s="88"/>
      <c r="B46" s="174" t="s">
        <v>79</v>
      </c>
      <c r="C46" s="174"/>
      <c r="D46" s="174"/>
      <c r="E46" s="174"/>
      <c r="F46" s="174"/>
      <c r="G46" s="20"/>
      <c r="H46" s="20"/>
      <c r="I46" s="95"/>
      <c r="J46" s="100">
        <f>G46+I46</f>
        <v>0</v>
      </c>
      <c r="K46" s="45"/>
    </row>
    <row r="47" spans="1:11" s="9" customFormat="1" ht="16.5" hidden="1" thickBot="1">
      <c r="A47" s="85"/>
      <c r="B47" s="94" t="s">
        <v>44</v>
      </c>
      <c r="C47" s="93"/>
      <c r="D47" s="93"/>
      <c r="E47" s="93"/>
      <c r="F47" s="93"/>
      <c r="G47" s="87"/>
      <c r="H47" s="87"/>
      <c r="I47" s="91">
        <f>SUM(I45:I46)</f>
        <v>0</v>
      </c>
      <c r="J47" s="104">
        <f>G47+I47</f>
        <v>0</v>
      </c>
      <c r="K47" s="45"/>
    </row>
    <row r="48" spans="1:11" s="9" customFormat="1" ht="16.5" hidden="1" thickBot="1">
      <c r="A48" s="88"/>
      <c r="B48" s="176" t="s">
        <v>45</v>
      </c>
      <c r="C48" s="176"/>
      <c r="D48" s="176"/>
      <c r="E48" s="176"/>
      <c r="F48" s="176"/>
      <c r="G48" s="17"/>
      <c r="H48" s="17"/>
      <c r="I48" s="96">
        <f>I36+I43+I47</f>
        <v>0</v>
      </c>
      <c r="J48" s="36">
        <f>G48+I48</f>
        <v>0</v>
      </c>
      <c r="K48" s="45"/>
    </row>
    <row r="49" spans="1:11" s="9" customFormat="1" ht="15.75">
      <c r="A49" s="88"/>
      <c r="B49" s="10" t="s">
        <v>45</v>
      </c>
      <c r="C49" s="17"/>
      <c r="D49" s="17"/>
      <c r="E49" s="17"/>
      <c r="F49" s="17"/>
      <c r="G49" s="17"/>
      <c r="H49" s="17"/>
      <c r="I49" s="79">
        <v>100</v>
      </c>
      <c r="J49" s="105"/>
      <c r="K49" s="45"/>
    </row>
    <row r="50" spans="1:11" s="9" customFormat="1" ht="15.75">
      <c r="A50" s="111" t="s">
        <v>80</v>
      </c>
      <c r="B50" s="178" t="s">
        <v>47</v>
      </c>
      <c r="C50" s="178"/>
      <c r="D50" s="178"/>
      <c r="E50" s="178"/>
      <c r="F50" s="178"/>
      <c r="G50" s="17"/>
      <c r="H50" s="17"/>
      <c r="I50" s="96"/>
      <c r="J50" s="98"/>
      <c r="K50" s="45"/>
    </row>
    <row r="51" spans="1:11" s="9" customFormat="1" ht="26.25" customHeight="1">
      <c r="A51" s="32" t="s">
        <v>81</v>
      </c>
      <c r="B51" s="22" t="s">
        <v>71</v>
      </c>
      <c r="C51" s="8" t="s">
        <v>48</v>
      </c>
      <c r="D51" s="16" t="s">
        <v>60</v>
      </c>
      <c r="E51" s="8" t="s">
        <v>18</v>
      </c>
      <c r="F51" s="8" t="s">
        <v>19</v>
      </c>
      <c r="G51" s="17"/>
      <c r="H51" s="48">
        <v>0</v>
      </c>
      <c r="I51" s="37">
        <v>1000</v>
      </c>
      <c r="J51" s="28"/>
      <c r="K51" s="52">
        <f>H51+I51</f>
        <v>1000</v>
      </c>
    </row>
    <row r="52" spans="1:11" s="9" customFormat="1" ht="18" customHeight="1">
      <c r="A52" s="32" t="s">
        <v>82</v>
      </c>
      <c r="B52" s="22" t="s">
        <v>113</v>
      </c>
      <c r="C52" s="8" t="s">
        <v>48</v>
      </c>
      <c r="D52" s="16" t="s">
        <v>60</v>
      </c>
      <c r="E52" s="8" t="s">
        <v>18</v>
      </c>
      <c r="F52" s="8" t="s">
        <v>19</v>
      </c>
      <c r="G52" s="17"/>
      <c r="H52" s="48"/>
      <c r="I52" s="37">
        <v>2300</v>
      </c>
      <c r="J52" s="28"/>
      <c r="K52" s="52"/>
    </row>
    <row r="53" spans="1:11" s="9" customFormat="1" ht="26.25" customHeight="1">
      <c r="A53" s="32" t="s">
        <v>104</v>
      </c>
      <c r="B53" s="22" t="s">
        <v>120</v>
      </c>
      <c r="C53" s="8" t="s">
        <v>48</v>
      </c>
      <c r="D53" s="16" t="s">
        <v>83</v>
      </c>
      <c r="E53" s="8" t="s">
        <v>18</v>
      </c>
      <c r="F53" s="8" t="s">
        <v>19</v>
      </c>
      <c r="G53" s="17"/>
      <c r="H53" s="48"/>
      <c r="I53" s="37">
        <v>200</v>
      </c>
      <c r="J53" s="28"/>
      <c r="K53" s="52"/>
    </row>
    <row r="54" spans="1:11" s="9" customFormat="1" ht="16.5" thickBot="1">
      <c r="A54" s="112"/>
      <c r="B54" s="192" t="s">
        <v>49</v>
      </c>
      <c r="C54" s="192"/>
      <c r="D54" s="192"/>
      <c r="E54" s="192"/>
      <c r="F54" s="192"/>
      <c r="G54" s="68"/>
      <c r="H54" s="113" t="e">
        <f>#REF!</f>
        <v>#REF!</v>
      </c>
      <c r="I54" s="66">
        <f>SUM(I51:I53)</f>
        <v>3500</v>
      </c>
      <c r="J54" s="106">
        <f>G54+I54</f>
        <v>3500</v>
      </c>
      <c r="K54" s="46" t="e">
        <f>K51+#REF!</f>
        <v>#REF!</v>
      </c>
    </row>
    <row r="55" spans="1:11" s="9" customFormat="1" ht="16.5" hidden="1" thickBot="1">
      <c r="A55" s="134"/>
      <c r="B55" s="190" t="s">
        <v>46</v>
      </c>
      <c r="C55" s="190"/>
      <c r="D55" s="190"/>
      <c r="E55" s="190"/>
      <c r="F55" s="191"/>
      <c r="G55" s="133" t="e">
        <f>#REF!+G48+G54</f>
        <v>#REF!</v>
      </c>
      <c r="H55" s="135" t="e">
        <f>H54</f>
        <v>#REF!</v>
      </c>
      <c r="I55" s="58">
        <f>I54</f>
        <v>3500</v>
      </c>
      <c r="J55" s="54">
        <f>J54</f>
        <v>3500</v>
      </c>
      <c r="K55" s="54" t="e">
        <f>K54</f>
        <v>#REF!</v>
      </c>
    </row>
    <row r="56" spans="1:11" s="9" customFormat="1" ht="16.5" thickBot="1">
      <c r="A56" s="137"/>
      <c r="B56" s="169" t="s">
        <v>103</v>
      </c>
      <c r="C56" s="170"/>
      <c r="D56" s="170"/>
      <c r="E56" s="170"/>
      <c r="F56" s="171"/>
      <c r="G56" s="138"/>
      <c r="H56" s="139"/>
      <c r="I56" s="140">
        <f>I49+I54</f>
        <v>3600</v>
      </c>
      <c r="J56" s="58"/>
      <c r="K56" s="58"/>
    </row>
    <row r="57" spans="1:11" s="9" customFormat="1" ht="16.5" thickBot="1">
      <c r="A57" s="160" t="s">
        <v>84</v>
      </c>
      <c r="B57" s="167" t="s">
        <v>85</v>
      </c>
      <c r="C57" s="167"/>
      <c r="D57" s="167"/>
      <c r="E57" s="167"/>
      <c r="F57" s="168"/>
      <c r="G57" s="152"/>
      <c r="H57" s="139"/>
      <c r="I57" s="139"/>
      <c r="J57" s="58"/>
      <c r="K57" s="58"/>
    </row>
    <row r="58" spans="1:11" s="9" customFormat="1" ht="15.75">
      <c r="A58" s="162" t="s">
        <v>86</v>
      </c>
      <c r="B58" s="163" t="s">
        <v>87</v>
      </c>
      <c r="C58" s="164"/>
      <c r="D58" s="164"/>
      <c r="E58" s="164"/>
      <c r="F58" s="164"/>
      <c r="G58" s="136"/>
      <c r="H58" s="49"/>
      <c r="I58" s="49"/>
      <c r="J58" s="58"/>
      <c r="K58" s="58"/>
    </row>
    <row r="59" spans="1:11" s="9" customFormat="1" ht="15.75">
      <c r="A59" s="60" t="s">
        <v>88</v>
      </c>
      <c r="B59" s="143" t="s">
        <v>89</v>
      </c>
      <c r="C59" s="141" t="s">
        <v>90</v>
      </c>
      <c r="D59" s="142" t="s">
        <v>91</v>
      </c>
      <c r="E59" s="141" t="s">
        <v>92</v>
      </c>
      <c r="F59" s="141" t="s">
        <v>19</v>
      </c>
      <c r="G59" s="96"/>
      <c r="H59" s="79"/>
      <c r="I59" s="79">
        <f>I60+I61+I62+I63+I64</f>
        <v>2265.9</v>
      </c>
      <c r="J59" s="58"/>
      <c r="K59" s="58"/>
    </row>
    <row r="60" spans="1:11" s="9" customFormat="1" ht="15.75">
      <c r="A60" s="67"/>
      <c r="B60" s="144" t="s">
        <v>125</v>
      </c>
      <c r="C60" s="59"/>
      <c r="D60" s="64"/>
      <c r="E60" s="59"/>
      <c r="F60" s="59"/>
      <c r="G60" s="96"/>
      <c r="H60" s="79"/>
      <c r="I60" s="131">
        <v>1384.4</v>
      </c>
      <c r="J60" s="58"/>
      <c r="K60" s="58"/>
    </row>
    <row r="61" spans="1:11" s="9" customFormat="1" ht="15.75">
      <c r="A61" s="67"/>
      <c r="B61" s="144" t="s">
        <v>121</v>
      </c>
      <c r="C61" s="59"/>
      <c r="D61" s="64"/>
      <c r="E61" s="59"/>
      <c r="F61" s="59"/>
      <c r="G61" s="96"/>
      <c r="H61" s="79"/>
      <c r="I61" s="131">
        <v>250</v>
      </c>
      <c r="J61" s="58"/>
      <c r="K61" s="58"/>
    </row>
    <row r="62" spans="1:11" s="9" customFormat="1" ht="15.75">
      <c r="A62" s="67"/>
      <c r="B62" s="144" t="s">
        <v>124</v>
      </c>
      <c r="C62" s="59"/>
      <c r="D62" s="64"/>
      <c r="E62" s="59"/>
      <c r="F62" s="59"/>
      <c r="G62" s="96"/>
      <c r="H62" s="79"/>
      <c r="I62" s="131">
        <v>220</v>
      </c>
      <c r="J62" s="58"/>
      <c r="K62" s="58"/>
    </row>
    <row r="63" spans="1:11" s="9" customFormat="1" ht="26.25">
      <c r="A63" s="67"/>
      <c r="B63" s="144" t="s">
        <v>122</v>
      </c>
      <c r="C63" s="59"/>
      <c r="D63" s="64"/>
      <c r="E63" s="59"/>
      <c r="F63" s="59"/>
      <c r="G63" s="96"/>
      <c r="H63" s="79"/>
      <c r="I63" s="131">
        <v>100</v>
      </c>
      <c r="J63" s="58"/>
      <c r="K63" s="58"/>
    </row>
    <row r="64" spans="1:11" s="9" customFormat="1" ht="16.5" thickBot="1">
      <c r="A64" s="145"/>
      <c r="B64" s="146" t="s">
        <v>123</v>
      </c>
      <c r="C64" s="147"/>
      <c r="D64" s="147"/>
      <c r="E64" s="147"/>
      <c r="F64" s="147"/>
      <c r="G64" s="148"/>
      <c r="H64" s="149"/>
      <c r="I64" s="150">
        <v>311.5</v>
      </c>
      <c r="J64" s="58"/>
      <c r="K64" s="58"/>
    </row>
    <row r="65" spans="1:11" s="9" customFormat="1" ht="16.5" thickBot="1">
      <c r="A65" s="151"/>
      <c r="B65" s="172" t="s">
        <v>99</v>
      </c>
      <c r="C65" s="172"/>
      <c r="D65" s="172"/>
      <c r="E65" s="172"/>
      <c r="F65" s="173"/>
      <c r="G65" s="152"/>
      <c r="H65" s="139"/>
      <c r="I65" s="139">
        <f>I59</f>
        <v>2265.9</v>
      </c>
      <c r="J65" s="58"/>
      <c r="K65" s="58"/>
    </row>
    <row r="66" spans="1:11" s="9" customFormat="1" ht="16.5" thickBot="1">
      <c r="A66" s="160" t="s">
        <v>93</v>
      </c>
      <c r="B66" s="167" t="s">
        <v>94</v>
      </c>
      <c r="C66" s="167"/>
      <c r="D66" s="167"/>
      <c r="E66" s="167"/>
      <c r="F66" s="168"/>
      <c r="G66" s="152"/>
      <c r="H66" s="139"/>
      <c r="I66" s="161"/>
      <c r="J66" s="58"/>
      <c r="K66" s="58"/>
    </row>
    <row r="67" spans="1:11" s="9" customFormat="1" ht="16.5" thickBot="1">
      <c r="A67" s="153" t="s">
        <v>95</v>
      </c>
      <c r="B67" s="154" t="s">
        <v>96</v>
      </c>
      <c r="C67" s="155" t="s">
        <v>97</v>
      </c>
      <c r="D67" s="155" t="s">
        <v>98</v>
      </c>
      <c r="E67" s="155" t="s">
        <v>18</v>
      </c>
      <c r="F67" s="156" t="s">
        <v>19</v>
      </c>
      <c r="G67" s="157"/>
      <c r="H67" s="158"/>
      <c r="I67" s="159">
        <v>500</v>
      </c>
      <c r="J67" s="58"/>
      <c r="K67" s="58"/>
    </row>
    <row r="68" spans="1:11" s="9" customFormat="1" ht="16.5" thickBot="1">
      <c r="A68" s="33"/>
      <c r="B68" s="165" t="s">
        <v>100</v>
      </c>
      <c r="C68" s="165"/>
      <c r="D68" s="165"/>
      <c r="E68" s="165"/>
      <c r="F68" s="166"/>
      <c r="G68" s="152"/>
      <c r="H68" s="139"/>
      <c r="I68" s="139">
        <f>I67</f>
        <v>500</v>
      </c>
      <c r="J68" s="58"/>
      <c r="K68" s="58"/>
    </row>
    <row r="69" spans="1:11" s="9" customFormat="1" ht="16.5" customHeight="1" thickBot="1">
      <c r="A69" s="34"/>
      <c r="B69" s="23" t="s">
        <v>63</v>
      </c>
      <c r="C69" s="23"/>
      <c r="D69" s="23"/>
      <c r="E69" s="23"/>
      <c r="F69" s="23"/>
      <c r="G69" s="24"/>
      <c r="H69" s="38" t="e">
        <f>H55+#REF!+#REF!</f>
        <v>#REF!</v>
      </c>
      <c r="I69" s="39">
        <f>I56+I59+I68</f>
        <v>6365.9</v>
      </c>
      <c r="J69" s="39">
        <f>J55</f>
        <v>3500</v>
      </c>
      <c r="K69" s="39" t="e">
        <f>K55</f>
        <v>#REF!</v>
      </c>
    </row>
    <row r="70" spans="1:11" s="11" customFormat="1" ht="17.25" thickBot="1" thickTop="1">
      <c r="A70" s="35"/>
      <c r="B70" s="188" t="s">
        <v>50</v>
      </c>
      <c r="C70" s="189"/>
      <c r="D70" s="189"/>
      <c r="E70" s="189"/>
      <c r="F70" s="189"/>
      <c r="G70" s="41" t="e">
        <f>G28+G55+G54+#REF!</f>
        <v>#REF!</v>
      </c>
      <c r="H70" s="21" t="e">
        <f>H28+H69</f>
        <v>#REF!</v>
      </c>
      <c r="I70" s="40">
        <f>I28+I69</f>
        <v>8500.9</v>
      </c>
      <c r="J70" s="40" t="e">
        <f>J28+J69</f>
        <v>#REF!</v>
      </c>
      <c r="K70" s="40" t="e">
        <f>K28+K69</f>
        <v>#REF!</v>
      </c>
    </row>
    <row r="71" spans="1:8" ht="15.75">
      <c r="A71" s="12"/>
      <c r="B71" s="12"/>
      <c r="C71" s="13"/>
      <c r="D71" s="13"/>
      <c r="E71" s="13"/>
      <c r="F71" s="13"/>
      <c r="G71" s="13"/>
      <c r="H71" s="13"/>
    </row>
  </sheetData>
  <mergeCells count="40">
    <mergeCell ref="D5:K5"/>
    <mergeCell ref="C6:K6"/>
    <mergeCell ref="F14:F15"/>
    <mergeCell ref="B16:F16"/>
    <mergeCell ref="G14:K14"/>
    <mergeCell ref="I13:K13"/>
    <mergeCell ref="A9:J9"/>
    <mergeCell ref="A10:J10"/>
    <mergeCell ref="A11:J11"/>
    <mergeCell ref="A12:J12"/>
    <mergeCell ref="B70:F70"/>
    <mergeCell ref="D14:D15"/>
    <mergeCell ref="E14:E15"/>
    <mergeCell ref="B48:F48"/>
    <mergeCell ref="C14:C15"/>
    <mergeCell ref="B50:F50"/>
    <mergeCell ref="B55:F55"/>
    <mergeCell ref="B54:F54"/>
    <mergeCell ref="B28:F28"/>
    <mergeCell ref="B45:F45"/>
    <mergeCell ref="A14:A15"/>
    <mergeCell ref="B14:B15"/>
    <mergeCell ref="B17:E17"/>
    <mergeCell ref="B25:E25"/>
    <mergeCell ref="B22:E22"/>
    <mergeCell ref="D1:K1"/>
    <mergeCell ref="C2:K2"/>
    <mergeCell ref="B4:K4"/>
    <mergeCell ref="B3:K3"/>
    <mergeCell ref="B46:F46"/>
    <mergeCell ref="B29:F29"/>
    <mergeCell ref="B30:F30"/>
    <mergeCell ref="B34:E34"/>
    <mergeCell ref="B37:F37"/>
    <mergeCell ref="B41:F41"/>
    <mergeCell ref="B57:F57"/>
    <mergeCell ref="B56:F56"/>
    <mergeCell ref="B66:F66"/>
    <mergeCell ref="B68:F68"/>
    <mergeCell ref="B65:F65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2011-11-09T15:08:44Z</cp:lastPrinted>
  <dcterms:created xsi:type="dcterms:W3CDTF">2008-08-28T13:16:53Z</dcterms:created>
  <dcterms:modified xsi:type="dcterms:W3CDTF">2011-12-19T07:16:32Z</dcterms:modified>
  <cp:category/>
  <cp:version/>
  <cp:contentType/>
  <cp:contentStatus/>
</cp:coreProperties>
</file>