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Лист1" sheetId="1" r:id="rId1"/>
    <sheet name="Лист2" sheetId="2" r:id="rId2"/>
  </sheets>
  <definedNames>
    <definedName name="_xlnm.Print_Area" localSheetId="0">'Лист1'!$A$2:$P$86</definedName>
  </definedNames>
  <calcPr fullCalcOnLoad="1"/>
</workbook>
</file>

<file path=xl/comments1.xml><?xml version="1.0" encoding="utf-8"?>
<comments xmlns="http://schemas.openxmlformats.org/spreadsheetml/2006/main">
  <authors>
    <author>User</author>
  </authors>
  <commentList>
    <comment ref="D37" authorId="0">
      <text>
        <r>
          <rPr>
            <b/>
            <sz val="8"/>
            <rFont val="Tahoma"/>
            <family val="2"/>
          </rPr>
          <t xml:space="preserve">ПСД 100 000,00 р,
Дворы 231 010,00р. + 1 846 990,00р.        </t>
        </r>
      </text>
    </comment>
    <comment ref="D47" authorId="0">
      <text>
        <r>
          <rPr>
            <b/>
            <sz val="8"/>
            <rFont val="Tahoma"/>
            <family val="2"/>
          </rPr>
          <t>Дороги + ПСД</t>
        </r>
      </text>
    </comment>
    <comment ref="D50" authorId="0">
      <text>
        <r>
          <rPr>
            <b/>
            <sz val="8"/>
            <rFont val="Tahoma"/>
            <family val="2"/>
          </rPr>
          <t xml:space="preserve">ПСД 100 000,00 р,
Дворы 231 010,00р. + 1 846 990,00р.        </t>
        </r>
      </text>
    </comment>
    <comment ref="D60" authorId="0">
      <text>
        <r>
          <rPr>
            <b/>
            <sz val="8"/>
            <rFont val="Tahoma"/>
            <family val="2"/>
          </rPr>
          <t xml:space="preserve">ПСД 100 000,00 р,
Дворы 231 010,00р. + 1 846 990,00р.        </t>
        </r>
      </text>
    </comment>
    <comment ref="D63" authorId="0">
      <text>
        <r>
          <rPr>
            <b/>
            <sz val="8"/>
            <rFont val="Tahoma"/>
            <family val="2"/>
          </rPr>
          <t>Дороги + ПСД</t>
        </r>
      </text>
    </comment>
  </commentList>
</comments>
</file>

<file path=xl/sharedStrings.xml><?xml version="1.0" encoding="utf-8"?>
<sst xmlns="http://schemas.openxmlformats.org/spreadsheetml/2006/main" count="168" uniqueCount="92">
  <si>
    <t>№ п/п</t>
  </si>
  <si>
    <t>Наименование муниципальной программы</t>
  </si>
  <si>
    <t>в т.ч. по источникам финансирования</t>
  </si>
  <si>
    <t>Областной бюджет</t>
  </si>
  <si>
    <t>Местный бюджет</t>
  </si>
  <si>
    <t>ИТОГО по всем муниципальным программам:</t>
  </si>
  <si>
    <t>Сумма, тыс.  руб.</t>
  </si>
  <si>
    <t xml:space="preserve">Муниципальная программа 
Благоустройство и содержание территории и объектов муниципального образования Мгинское городское поселение Кировского муниципального района Ленинградской области»
</t>
  </si>
  <si>
    <t xml:space="preserve">Подпрограмма «Развитие культуры в муниципальном образовании Мгинское городское
поселение Кировского муниципального района Ленинградской области» 
</t>
  </si>
  <si>
    <t xml:space="preserve">Подпрограмма «Развитие физической культуры и массового спорта в муниципальном  образовании Мгинское городское поселение Кировского 
муниципального района Ленинградской области» 
</t>
  </si>
  <si>
    <t>9.1.</t>
  </si>
  <si>
    <t>9.2.</t>
  </si>
  <si>
    <t>10.1.</t>
  </si>
  <si>
    <t>10.2.</t>
  </si>
  <si>
    <t>Подпрограмма «Пожарная безопасность в муниципальном образовании  Мгинское городское поселение»</t>
  </si>
  <si>
    <t xml:space="preserve">Подпрограмма «Осуществление мероприятий по предупреждению и защите населения от чрезвычайных ситуаций на территории муниципального образования Мгинское городское поселение» </t>
  </si>
  <si>
    <t xml:space="preserve">Подпрограмма "Содержание, 
проектирование, капитальный ремонт 
и ремонт автомобильных дорог общего 
пользования местного значения в границах 
населённых пунктов муниципального 
образования Мгинское городское поселение  
Кировского муниципального района 
Ленинградской области»
</t>
  </si>
  <si>
    <t xml:space="preserve">Подпрограмма  «Безопасность дорожного движения»
</t>
  </si>
  <si>
    <t>Муниципальная программа</t>
  </si>
  <si>
    <t xml:space="preserve">Муниципальная программа </t>
  </si>
  <si>
    <r>
      <t xml:space="preserve">«Развитие субъектов малого и среднего предпринимательства </t>
    </r>
    <r>
      <rPr>
        <i/>
        <sz val="12"/>
        <rFont val="Times New Roman"/>
        <family val="1"/>
      </rPr>
      <t>муниципального образования Мгинское городское поселение Кировского муниципального района Ленинградской области на 2014-2016 годы»</t>
    </r>
  </si>
  <si>
    <t>№</t>
  </si>
  <si>
    <t xml:space="preserve"> п/п</t>
  </si>
  <si>
    <t>Плановые показатели</t>
  </si>
  <si>
    <t>Фактическое исполнение</t>
  </si>
  <si>
    <t>Исполнение в %  (примечание)</t>
  </si>
  <si>
    <r>
      <t xml:space="preserve">« Жилищно-коммунальное хозяйство и техническое обеспечение на территории </t>
    </r>
    <r>
      <rPr>
        <b/>
        <i/>
        <sz val="14"/>
        <rFont val="Times New Roman"/>
        <family val="1"/>
      </rPr>
      <t>муниципального образования Мгинское городское поселение Кировского муниципального района Ленинградской области"</t>
    </r>
  </si>
  <si>
    <t>Муниципальная программа "Обеспечение безопасности, жизнедеятельности на территории МО Мгинское городское поселение"</t>
  </si>
  <si>
    <t xml:space="preserve">Муниципальная программа "Содержание  и развитие автомобильных дорог общего пользования местного значения в границах населенных пунктов  </t>
  </si>
  <si>
    <t>Муниципальная программа "Газоснабжение и газификация муниципального образования  Мгинское городское поселение Кировского муниципального района Ленинградской области»"</t>
  </si>
  <si>
    <t>"Развитие культуры, физической культуры и массового спорта в муниципальном образовании Мгинское городское поселение Кировского муниципального района Ленинградской области»"</t>
  </si>
  <si>
    <t xml:space="preserve">Муниципальная я программа </t>
  </si>
  <si>
    <t>«Развитие части территории г.п. Мга, являющегося администратвным центром муниципального образования Мгинское городское поселение Кировского муниципального района Ленинградской области»</t>
  </si>
  <si>
    <t>«Развитие части территории муниципального образования  Мгинское городское поселение Кировского муниципального района Ленинградской области»"</t>
  </si>
  <si>
    <t>«Переселение граждан из аварийного жилищного фонда на территории муниципального образования Мгинское городское поселение Кировского муниципального района Ленинградской области»</t>
  </si>
  <si>
    <t>Благоустройство и содержание территории и объектов муниципального образования Мгинское городское поселение Кировского муниципального района Ленинградской области»</t>
  </si>
  <si>
    <r>
      <t xml:space="preserve">«Борьба с борщевиком сосновского на </t>
    </r>
    <r>
      <rPr>
        <b/>
        <sz val="14"/>
        <rFont val="Times New Roman"/>
        <family val="1"/>
      </rPr>
      <t>территории муниципального образования Мгинское городское поселение Кировского муниципального района Ленинградской области»</t>
    </r>
  </si>
  <si>
    <t>8.2.</t>
  </si>
  <si>
    <t>«Устойчивое развитие сельских территорий муниципального образования Мгинское городское поселение Кировского муниципального района Ленинградской области»</t>
  </si>
  <si>
    <t xml:space="preserve">% исполнения </t>
  </si>
  <si>
    <t>Федеральный бюджет</t>
  </si>
  <si>
    <t xml:space="preserve">Достигнутые целевые показатели от реализации программы </t>
  </si>
  <si>
    <t>Оценка эффективности</t>
  </si>
  <si>
    <t xml:space="preserve">Причины неисполь-зования средств </t>
  </si>
  <si>
    <t>низкий уровень</t>
  </si>
  <si>
    <t>заявки на субсидии не поступали</t>
  </si>
  <si>
    <t xml:space="preserve">
«Борьба с борщевиком сосновского на территории муниципального образования Мгинское городское поселение Кировского муниципального района Ленинградской области»
</t>
  </si>
  <si>
    <t xml:space="preserve">
«Развитие субъектов малого и среднего предпринимательства муниципального образования Мгинское городское поселение Кировского муниципального района Ленинградской области»
</t>
  </si>
  <si>
    <t xml:space="preserve">
«Жилищно-коммунальное хозяйство и техническое обеспечение на территории муниципального образования Мгинское городское поселение Кировского муниципального района Ленинградской области"
</t>
  </si>
  <si>
    <t xml:space="preserve">
"Развитие культуры, физической культуры и массового спорта в муниципальном образовании Мгинское городское поселение Кировского муниципального района Ленинградской области»"
</t>
  </si>
  <si>
    <t xml:space="preserve">«Обеспечение безопасности жизнедеятельности населения на территории муниципального образования Мгинское городское  поселение» 
</t>
  </si>
  <si>
    <t xml:space="preserve">
«Содержание и развитие автомобильных дорог общего пользования местного значения в границах населенных пунктов муниципального образования Мгинское городское поселение Кировского муниципального района Ленинградской области»
</t>
  </si>
  <si>
    <t xml:space="preserve">Предоставление субсидий для организацийи предпринимательской деятельности субъектам малого предпринимательства, действующим менее одного года, зарегистрированным и ведущим деятельность на территории муниципального образования Мгинское городское поселение.
      </t>
  </si>
  <si>
    <t>8.1.</t>
  </si>
  <si>
    <t xml:space="preserve"> Оценка эффективности реализации муниципальных программ (подпрограмм) муниципального образования Мгинское городское поселение Кировского муниципального района Ленинградской области за 2019 год
</t>
  </si>
  <si>
    <t>План на 2019г</t>
  </si>
  <si>
    <t>«Проведение ремонтных работ на объектах коммунальной и инженерной инфраструктуры   в муниципальном образовании  Мгинское городское поселение Кировского муниципального  района Ленинградской области»</t>
  </si>
  <si>
    <t>«Формирование комфортной городской среды муниципального образования Мгинское городское поселение Кировского муниципального района Ленинградской области на 2018-2024 годы»</t>
  </si>
  <si>
    <t xml:space="preserve">
«Содействие участию населения в осуществлении местного самоуправления в иных формах на территории г.п. Мга, являющегося административным центром муниципального образования Мгинское городское поселение Кировского муниципального района Ленинградской области»
</t>
  </si>
  <si>
    <t xml:space="preserve">Муниципальная программа  "Газоснабжение и газификация муниципального образования  Мгинское городское поселение Кировского муниципального района Ленинградской области»        </t>
  </si>
  <si>
    <t>Факт на 01.01. 2020</t>
  </si>
  <si>
    <t xml:space="preserve">1.Осуществлено обустройство контейнерных площадок для сбора ТКО в д  Муя (2 шт.), д. Сологубовка (2 шт.), д. Лезье (2 шт.), д. Войтолово (1 шт.), п. ст. Сологубовка (1 шт.), п. Новая Малукса (1 шт.), д. Кирсино (1 шт.)
2. Выполнен  ремонт дорог в д. Сологубовка (от региональной автодороги до СДК «Лезье»), в д. Березовка (по ул. 5-ая Западная от ул. Центральная в сторону увеличения), в п. Апраксин (от храма до д. №8 по ул. Школьная), в п. Новая Малукса (по ул. Северная от д. №2 в сторону увеличения), в п. Старая Малукса (по ул. Клубная от ул. Лодвинская в сторону увеличения)
Целевые показатели достигнуты </t>
  </si>
  <si>
    <t>удволетворительный уровень</t>
  </si>
  <si>
    <t xml:space="preserve">"Содействие участию населения в осуществлении местного самоуправления в иных формах на частях территории муниципального образования Мгинское городское поселение Кировского муниципального района Ленинградской области"
</t>
  </si>
  <si>
    <t>Выполнен ремонт дворовой территории многоквартирных жилых домов по адресу г.п. Мга, шоссе революции, д. 38б.
Целевые показатели  достигнуты  полностью.</t>
  </si>
  <si>
    <t>Высокий уровень</t>
  </si>
  <si>
    <t xml:space="preserve">1. Выполнены работы по благоустройству территории МО Мгинское городское поселение:  
- заливка и содержание катка г.п. Мга
- ликвидация несанкционированных свалок 
- по озеленению и покосу травы 
- месячник по благоустройству
- снос аварийных деревьев
- проведена акарицидная обработка территории
- проведено благоустройство и обслуживание гражданских кладбищ
- выполнено благоустройство придомовой территории Березовый переулок, д.4
- выполнена укладка лотков канавы от ул.Майора Жаринова до ул.Спортивная, по ул.Майора Жаринова от библиотеки до Комсомольского  пр., от ул.Майора Жаринова до ул.Пролетарская
- содержание и ремонт детских и спортивных площадок
- благоустройство территории у памятника "Воину-освободителю"
Приобретены контейнеры для сбора ТКО
2. Произведена оплата за уличное освещение населенных пунктов МО МГП. Выполнены работы по энерго-сервисному контракту. Выполнены работы  по обслуживанию уличного освещения населенных пунктов МО Мгинское городское поселение.
3.  Разработан проект осушения части территории в г.п.Мга, выполнена инвентаризация объектов, выполнена проверка проектно сметной документации по объектам:
- благоустройство дворовой территории ул.Пролетарская д.11, д.15
- создание и оборудование спортивной площадки с уличными тренажерами в д.Сологубовка
4. Предоставлена субсидия юридическим лицам, оказывающим услуги по благоустройству территории, на возмещение затрат при приобретении коммунальной спецтехники в лизинг. 
Целевые показатели достигнуты  полностью.                       </t>
  </si>
  <si>
    <t>высокий уровень</t>
  </si>
  <si>
    <t>по муниципальной программе сложилась экономия от конкурсных процедур</t>
  </si>
  <si>
    <t xml:space="preserve"> 1. Застрахована сеть газоснабжения г.п. Мга.
Целевые показатели достигнуты  полностью.    </t>
  </si>
  <si>
    <t>По факту выполненных работ</t>
  </si>
  <si>
    <t>1. Проведена химическая обработка – 15 га
2. Проведена оценка эффективности – 15га
Целевые показатели  достигнуты не полностью, т.к. механическая обработка не проводилась.</t>
  </si>
  <si>
    <t>1. Модернизация и укрепление материально-технической базы МКУ «УЖКХ ТО»: оплата по договору лизинга автомобиля RENAULT DASTER - 1 шт, постановка на учет.
2. Формирование  системы стимулирования, поощрения и социальной поддержки работников учреждения Целевые показатели достигнуты  полностью.</t>
  </si>
  <si>
    <t>высокийуровень</t>
  </si>
  <si>
    <t>Повысился уровень обеспечения безопасности жизнедеятельности населения на территории МО Мгинское городское поселение. Целевые показатели достигнуты полностью.</t>
  </si>
  <si>
    <t>1. Создание и организация деятельности аварийно - спасательных служб.
2. Выполнено обучение должностных лиц.</t>
  </si>
  <si>
    <t xml:space="preserve">Выполнена разметка дорог, установлены и обслуживаются  дорожные знаки.
Целевые показатели достигнуты  полностью.
</t>
  </si>
  <si>
    <t>1. Выполнены работы по содержанию пожарных водоемов в количестве 32 пожарных водоемов и двух пожарных гидрантов. в населенных пунктах МО Мгинское ГП. 
В зимнее время произведен визуальный осмотр, очитка от снега и льда и уборка подъездов и площадок к пожарным водоемам 12х12. 
В летнее время произведено двукратное кошение травы, вырубка и вырезка поросля, дикорастущих деревьев и кустарников в границах подъездов вокруг пожарных водоемов в объеме 2 210 кв.м.
2. Осуществлено устройство противопожарных  минерализированных полос длиной полосы 5,2 км., шириной полосы не менее 1,4м. в 4-х населенных пунктах МО Мгинское ГП: д. Муя, д. Турышкино, д. Лезье, д. Войтолово, (количество вспашки за сезон осуществлялось два раза). 
3. Выполнено материальное стимулирование  деятельности добровольных пожарных.
4. Выполнены работы по оборудованию пожарного гидранта в районе д. 15 по ул. Первомайская п. Старая Малукса.
5. Произведено оборудование пожарного водоема на въезде в п. Старая Малукса, поворот на ул. Первомайская.
6. Приобретено моторное масло для мотопомп для пожаротушения.
7. Проведение информационно-предупредительной работы среди населения – сходы, собрания.
Целевые показатели достигнуты  полностью.</t>
  </si>
  <si>
    <t>Средства Кировского района</t>
  </si>
  <si>
    <t>1. Увеличена протяженность автомобильных дорог общего пользования местного значения в границах населенных пунктов, на которых выполнен ремонт, капитальный ремонт в целях обеспечения соответствия технических характеристик отремонтированных дорог нормативным требованиям.
2. Снизилась аварийность и обеспечена сохранность отремонтированных дорог.
3. Обеспечена безопасность дорожного движения.
4. Повышен уровень комфортности проживания граждан.
Целевые показатели достигнуты  полностью.</t>
  </si>
  <si>
    <t>1.Осуществлено содержание автомобильных дорог МО Мгинское городское поселение. 
2. Выполнены работы по ремонту: 
- участка автомобильной дороги ул. Шмидта от ул. Железнодорожная до Советского пр. в г.п. Мга, имеющей приоритетный социально значимый характер;
- участка а/д по пр. Красного Октября от ул. Спортивная до ул. Связи в  г.п. Мга;
- участка а/д по пр. Красного Октября от ул. Связи до ул. Дзержинского в г.п. Мга;
- участка а/д дороги по Парковому проезду от ул. Майора Жаринова до д.4 по ул. Спортивная  в г.п. Мга;
- участка а/д по Комсомольскому пр. от ул. Майора Жаринова в сторону ул. Мгинской Правды в г.п. Мга;
3. Выполнены работы по ямочному ремонту, подсыпке и грейдерованию автомобильных дорог местного значения.
4. Подготовлена конкурс. док-ция, проверка достоверности смет. сто-сти, проверка кач работ лабораторией.
Целевые показатели достигнуты полностью.</t>
  </si>
  <si>
    <t>Выполнены работы по строительству системы водоснабжения деревни Сологубовка, деревни  Лезье, в т.ч. авторский надзор, технический надзор, технологическое присоединение 
Целевые показатели  достигнуты.</t>
  </si>
  <si>
    <t>1. Выполнен ремонт участка тепловой сети от ТК-16 и до ТК-20 по ул. Майора Жаринова от котельной п.Мга, ул.Маяковского, д.4а
2. Приобретена и установлена транспортабельная газовая БОУ (блочная отопительная установка) для обеспечения отоплением и ГВС многоквартирных жилых домов №2, №4 по шоссе Революции в г.п. Мга
3. Подключена транспортабельная газовая БОУ(блочная отопительная установка) для обеспечения отоплением и ГВС жилых домов №26 и №28 по шоссе Революции  г. п. Мга к сетям инженерной инфраструктуры 
4. Проведена проверка проектно-сметной документации по ремонту участков тепловой сети
5. Выполнена актуализация схем водоснабжения и водоотведения в МО Мгинское городское поселение
6. Выполнена разработка проекта выноса транзитной теплотрассы из подвала многоквартирного дома № 77 по ул. Железнодорожная в г. п. Мга
7. Составлена сметная и техническая документация на подключение  транспортабельной газовой БОУ(блочная отопительная установка) для обеспечения отоплением и ГВС жилых домов №26 и №28 по шоссе Революции  г. п. Мга к сетям инженерной инфраструктуры
Целевые показатели достигнуты  полностью.</t>
  </si>
  <si>
    <t>1. Выполнены работы по благоустройству дворовой территории многоквартирных домов № 11 и № 15 по ул. Пролетарская в г.п. Мга
2. Выполнен технический надзор благоустройства дворовой территории многоквартирных домов №11 и №15 по ул. Пролетарская в г.п. Мга
Целевые показатели  достигнуты полностью.</t>
  </si>
  <si>
    <t>Срок выполнения работ 2 квартал 2020 г.</t>
  </si>
  <si>
    <t>Муниципальная программа "Грантовая поддержка местных инициатив граждан, проживающих в сельских населенных пунктах муниципального образования Мгинское городское поселение Кировского муниципального района Ленинградской области"</t>
  </si>
  <si>
    <t>Выполнены работы по созданию и обустройству спортивного комплекса в д. Сологубовка
Целевые показатели  достигнуты полностью.</t>
  </si>
  <si>
    <t xml:space="preserve">Главный специалист - экономист по финансовой работе </t>
  </si>
  <si>
    <t>Гусева Е.А.</t>
  </si>
  <si>
    <t>Численность жителей МО Мгинское городское поселение, активно занимающихся физической культурой и массовым спортом по месту жительства, в спортивных секциях и клубах составила 96 человек. 
Количество спортсменов, участвующих в первенствах района и поселения за первое полугодие 2019 года составило 112 человек.  Целевые показатели достигнуты  полностью.</t>
  </si>
  <si>
    <t>Численность жителей МО Мгинское городское поселение, активно занимающихся физической культурой и массовым спортом по месту жительства, в спортивных секциях и клубах составила 89 человек. 
Количество спортсменов, участвующих в первенствах района и поселения за 2019 год составило 190 человек.  Целевые показатели достигнуты  полностью.</t>
  </si>
  <si>
    <t>2019 год в России объявлен Годом  театра, за 2019 год МКУК «Культурно-Досуговый центр «Мга» провел 11 мероприятий по данной тематике, на которых присутствовало 487 человек. В Ленинградской области 2019 год объявлен Годом здорового образа жизни , проведено 14 мероприятий, посвященных этому направлению, которые посетило 711 человек. Для детей за 2019 год  состоялись 92 игровые программы, на которых присутствовало 1 978 человек. Силами участников художественной самодеятельности были проведены 18 концертов с количеством посетителей 1 639 человек. Проведено 82 дискотеки (69 платных) , где присутствовало 1 927 человек (893 человека на платных дискотеках). Организовано и проведено 47 мероприятий патриотической направленности, на которых присутствовали 5 435 человек. Состоялось 17 мероприятий по профилактике наркомании, табакокурения, вредных привычек, на которых присутствовало 405 человек. Проведено 6 мероприятий по профилактике экстремизма и терроризма и пожарной безопасности, на которых присутствовали 178 человек.  Целевые показатели достигнуты полностью.</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</si>
</sst>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s>
  <fonts count="56">
    <font>
      <sz val="10"/>
      <name val="Arial Cyr"/>
      <family val="0"/>
    </font>
    <font>
      <sz val="10"/>
      <name val="Times New Roman"/>
      <family val="1"/>
    </font>
    <font>
      <sz val="12"/>
      <name val="Times New Roman"/>
      <family val="1"/>
    </font>
    <font>
      <sz val="12"/>
      <name val="Arial Cyr"/>
      <family val="0"/>
    </font>
    <font>
      <b/>
      <sz val="12"/>
      <name val="Times New Roman"/>
      <family val="1"/>
    </font>
    <font>
      <b/>
      <sz val="10"/>
      <name val="Times New Roman"/>
      <family val="1"/>
    </font>
    <font>
      <b/>
      <i/>
      <sz val="10"/>
      <name val="Times New Roman"/>
      <family val="1"/>
    </font>
    <font>
      <b/>
      <sz val="8"/>
      <name val="Tahoma"/>
      <family val="2"/>
    </font>
    <font>
      <sz val="8"/>
      <name val="Arial Cyr"/>
      <family val="0"/>
    </font>
    <font>
      <b/>
      <sz val="16"/>
      <name val="Times New Roman"/>
      <family val="1"/>
    </font>
    <font>
      <b/>
      <i/>
      <sz val="12"/>
      <name val="Times New Roman"/>
      <family val="1"/>
    </font>
    <font>
      <u val="single"/>
      <sz val="10"/>
      <color indexed="12"/>
      <name val="Arial Cyr"/>
      <family val="0"/>
    </font>
    <font>
      <u val="single"/>
      <sz val="10"/>
      <color indexed="36"/>
      <name val="Arial Cyr"/>
      <family val="0"/>
    </font>
    <font>
      <b/>
      <sz val="14"/>
      <name val="Times New Roman"/>
      <family val="1"/>
    </font>
    <font>
      <b/>
      <i/>
      <sz val="14"/>
      <name val="Times New Roman"/>
      <family val="1"/>
    </font>
    <font>
      <i/>
      <sz val="12"/>
      <name val="Times New Roman"/>
      <family val="1"/>
    </font>
    <font>
      <sz val="14"/>
      <name val="Times New Roman"/>
      <family val="1"/>
    </font>
    <font>
      <i/>
      <sz val="14"/>
      <name val="Times New Roman"/>
      <family val="1"/>
    </font>
    <font>
      <sz val="11"/>
      <name val="Times New Roman"/>
      <family val="1"/>
    </font>
    <font>
      <sz val="11"/>
      <name val="Arial Cyr"/>
      <family val="0"/>
    </font>
    <font>
      <b/>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47"/>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color indexed="63"/>
      </bottom>
    </border>
    <border>
      <left style="medium"/>
      <right style="medium"/>
      <top>
        <color indexed="63"/>
      </top>
      <bottom style="medium"/>
    </border>
    <border>
      <left>
        <color indexed="63"/>
      </left>
      <right style="medium"/>
      <top>
        <color indexed="63"/>
      </top>
      <bottom>
        <color indexed="63"/>
      </bottom>
    </border>
    <border>
      <left>
        <color indexed="63"/>
      </left>
      <right style="medium"/>
      <top>
        <color indexed="63"/>
      </top>
      <bottom style="medium"/>
    </border>
    <border>
      <left style="thin"/>
      <right style="thin"/>
      <top style="thin"/>
      <bottom>
        <color indexed="63"/>
      </bottom>
    </border>
    <border>
      <left style="thin"/>
      <right style="thin"/>
      <top style="medium"/>
      <bottom style="thin"/>
    </border>
    <border>
      <left style="thin"/>
      <right>
        <color indexed="63"/>
      </right>
      <top style="medium"/>
      <bottom style="thin"/>
    </border>
    <border>
      <left style="thin"/>
      <right>
        <color indexed="63"/>
      </right>
      <top style="thin"/>
      <bottom>
        <color indexed="63"/>
      </bottom>
    </border>
    <border>
      <left style="thin"/>
      <right style="thin"/>
      <top style="hair"/>
      <bottom style="thin"/>
    </border>
    <border>
      <left style="thin"/>
      <right>
        <color indexed="63"/>
      </right>
      <top style="hair"/>
      <bottom style="thin"/>
    </border>
    <border>
      <left style="thin"/>
      <right style="thin"/>
      <top style="thin"/>
      <bottom style="medium"/>
    </border>
    <border>
      <left style="thin"/>
      <right>
        <color indexed="63"/>
      </right>
      <top style="thin"/>
      <bottom style="medium"/>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style="thin"/>
      <right>
        <color indexed="63"/>
      </right>
      <top>
        <color indexed="63"/>
      </top>
      <bottom style="thin"/>
    </border>
    <border>
      <left style="thin"/>
      <right style="thin"/>
      <top>
        <color indexed="63"/>
      </top>
      <bottom style="thin"/>
    </border>
    <border>
      <left style="thin"/>
      <right style="thin"/>
      <top style="thin"/>
      <bottom style="thin"/>
    </border>
    <border>
      <left style="medium"/>
      <right>
        <color indexed="63"/>
      </right>
      <top>
        <color indexed="63"/>
      </top>
      <bottom style="medium"/>
    </border>
    <border>
      <left style="medium"/>
      <right>
        <color indexed="63"/>
      </right>
      <top>
        <color indexed="63"/>
      </top>
      <bottom>
        <color indexed="63"/>
      </bottom>
    </border>
    <border>
      <left style="medium"/>
      <right style="medium"/>
      <top style="thin"/>
      <bottom>
        <color indexed="63"/>
      </bottom>
    </border>
    <border>
      <left style="medium"/>
      <right style="medium"/>
      <top>
        <color indexed="63"/>
      </top>
      <bottom>
        <color indexed="63"/>
      </bottom>
    </border>
    <border>
      <left style="medium"/>
      <right style="thin"/>
      <top style="medium"/>
      <bottom>
        <color indexed="63"/>
      </bottom>
    </border>
    <border>
      <left style="medium"/>
      <right style="thin"/>
      <top>
        <color indexed="63"/>
      </top>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style="medium"/>
      <top style="medium"/>
      <bottom>
        <color indexed="63"/>
      </bottom>
    </border>
    <border>
      <left>
        <color indexed="63"/>
      </left>
      <right>
        <color indexed="63"/>
      </right>
      <top>
        <color indexed="63"/>
      </top>
      <bottom style="medium"/>
    </border>
    <border>
      <left>
        <color indexed="63"/>
      </left>
      <right>
        <color indexed="63"/>
      </right>
      <top>
        <color indexed="63"/>
      </top>
      <bottom style="thin"/>
    </border>
    <border>
      <left style="medium"/>
      <right>
        <color indexed="63"/>
      </right>
      <top style="medium"/>
      <bottom>
        <color indexed="63"/>
      </bottom>
    </border>
    <border>
      <left style="medium"/>
      <right style="thin"/>
      <top>
        <color indexed="63"/>
      </top>
      <bottom style="medium"/>
    </border>
    <border>
      <left>
        <color indexed="63"/>
      </left>
      <right style="thin"/>
      <top style="thin"/>
      <bottom style="thin"/>
    </border>
    <border>
      <left style="thin"/>
      <right style="thin"/>
      <top style="medium"/>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1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12"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4" fillId="32" borderId="0" applyNumberFormat="0" applyBorder="0" applyAlignment="0" applyProtection="0"/>
  </cellStyleXfs>
  <cellXfs count="158">
    <xf numFmtId="0" fontId="0" fillId="0" borderId="0" xfId="0" applyAlignment="1">
      <alignment/>
    </xf>
    <xf numFmtId="0" fontId="0" fillId="0" borderId="0" xfId="0"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xf>
    <xf numFmtId="0" fontId="16" fillId="0" borderId="10" xfId="0" applyFont="1" applyBorder="1" applyAlignment="1">
      <alignment vertical="top" wrapText="1"/>
    </xf>
    <xf numFmtId="0" fontId="16" fillId="0" borderId="11" xfId="0" applyFont="1" applyBorder="1" applyAlignment="1">
      <alignment vertical="top" wrapText="1"/>
    </xf>
    <xf numFmtId="0" fontId="14" fillId="0" borderId="12" xfId="0" applyFont="1" applyBorder="1" applyAlignment="1">
      <alignment horizontal="left" vertical="top" wrapText="1"/>
    </xf>
    <xf numFmtId="0" fontId="13" fillId="0" borderId="13" xfId="0" applyFont="1" applyBorder="1" applyAlignment="1">
      <alignment horizontal="left" vertical="top" wrapText="1"/>
    </xf>
    <xf numFmtId="0" fontId="14" fillId="0" borderId="13" xfId="0" applyFont="1" applyBorder="1" applyAlignment="1">
      <alignment horizontal="left" vertical="top" wrapText="1"/>
    </xf>
    <xf numFmtId="0" fontId="16" fillId="0" borderId="13" xfId="0" applyFont="1" applyBorder="1" applyAlignment="1">
      <alignment vertical="top" wrapText="1"/>
    </xf>
    <xf numFmtId="0" fontId="16" fillId="0" borderId="13" xfId="0" applyFont="1" applyBorder="1" applyAlignment="1">
      <alignment wrapText="1"/>
    </xf>
    <xf numFmtId="0" fontId="17" fillId="0" borderId="13" xfId="0" applyFont="1" applyBorder="1" applyAlignment="1">
      <alignment vertical="top" wrapText="1"/>
    </xf>
    <xf numFmtId="0" fontId="2" fillId="0" borderId="12" xfId="0" applyFont="1" applyBorder="1" applyAlignment="1">
      <alignment vertical="top" wrapText="1"/>
    </xf>
    <xf numFmtId="0" fontId="13" fillId="0" borderId="12" xfId="0" applyFont="1" applyBorder="1" applyAlignment="1">
      <alignment vertical="top" wrapText="1"/>
    </xf>
    <xf numFmtId="0" fontId="14" fillId="0" borderId="12" xfId="0" applyFont="1" applyBorder="1" applyAlignment="1">
      <alignment vertical="top" wrapText="1"/>
    </xf>
    <xf numFmtId="0" fontId="0" fillId="33" borderId="0" xfId="0" applyFill="1" applyAlignment="1">
      <alignment/>
    </xf>
    <xf numFmtId="0" fontId="16" fillId="0" borderId="0" xfId="0" applyFont="1" applyAlignment="1">
      <alignment/>
    </xf>
    <xf numFmtId="0" fontId="4" fillId="10" borderId="14" xfId="0" applyFont="1" applyFill="1" applyBorder="1" applyAlignment="1">
      <alignment horizontal="center" vertical="center" wrapText="1"/>
    </xf>
    <xf numFmtId="0" fontId="10" fillId="33" borderId="15" xfId="0" applyFont="1" applyFill="1" applyBorder="1" applyAlignment="1">
      <alignment horizontal="center" vertical="center" wrapText="1"/>
    </xf>
    <xf numFmtId="173" fontId="4" fillId="33" borderId="15" xfId="0" applyNumberFormat="1" applyFont="1" applyFill="1" applyBorder="1" applyAlignment="1">
      <alignment horizontal="center" vertical="center" wrapText="1"/>
    </xf>
    <xf numFmtId="172" fontId="4" fillId="33" borderId="16" xfId="0" applyNumberFormat="1" applyFont="1" applyFill="1" applyBorder="1" applyAlignment="1">
      <alignment horizontal="center" vertical="center" wrapText="1"/>
    </xf>
    <xf numFmtId="0" fontId="1" fillId="33" borderId="14" xfId="0" applyFont="1" applyFill="1" applyBorder="1" applyAlignment="1">
      <alignment horizontal="left" vertical="center" wrapText="1"/>
    </xf>
    <xf numFmtId="173" fontId="1" fillId="33" borderId="14" xfId="0" applyNumberFormat="1" applyFont="1" applyFill="1" applyBorder="1" applyAlignment="1">
      <alignment horizontal="center" vertical="center" wrapText="1"/>
    </xf>
    <xf numFmtId="172" fontId="1" fillId="33" borderId="17" xfId="0" applyNumberFormat="1" applyFont="1" applyFill="1" applyBorder="1" applyAlignment="1">
      <alignment horizontal="center" vertical="center" wrapText="1"/>
    </xf>
    <xf numFmtId="0" fontId="1" fillId="33" borderId="18" xfId="0" applyFont="1" applyFill="1" applyBorder="1" applyAlignment="1">
      <alignment horizontal="right" vertical="center" wrapText="1"/>
    </xf>
    <xf numFmtId="173" fontId="1" fillId="33" borderId="18" xfId="0" applyNumberFormat="1" applyFont="1" applyFill="1" applyBorder="1" applyAlignment="1">
      <alignment horizontal="center" vertical="center" wrapText="1"/>
    </xf>
    <xf numFmtId="172" fontId="1" fillId="33" borderId="19" xfId="0" applyNumberFormat="1" applyFont="1" applyFill="1" applyBorder="1" applyAlignment="1">
      <alignment horizontal="center" vertical="center" wrapText="1"/>
    </xf>
    <xf numFmtId="0" fontId="1" fillId="33" borderId="20" xfId="0" applyFont="1" applyFill="1" applyBorder="1" applyAlignment="1">
      <alignment horizontal="right" vertical="center" wrapText="1"/>
    </xf>
    <xf numFmtId="173" fontId="1" fillId="33" borderId="20" xfId="0" applyNumberFormat="1" applyFont="1" applyFill="1" applyBorder="1" applyAlignment="1">
      <alignment horizontal="center" vertical="center" wrapText="1"/>
    </xf>
    <xf numFmtId="172" fontId="1" fillId="33" borderId="21" xfId="0" applyNumberFormat="1" applyFont="1" applyFill="1" applyBorder="1" applyAlignment="1">
      <alignment horizontal="center" vertical="center" wrapText="1"/>
    </xf>
    <xf numFmtId="173" fontId="1" fillId="33" borderId="22" xfId="0" applyNumberFormat="1" applyFont="1" applyFill="1" applyBorder="1" applyAlignment="1">
      <alignment horizontal="center" vertical="center" wrapText="1"/>
    </xf>
    <xf numFmtId="172" fontId="1" fillId="33" borderId="23" xfId="0" applyNumberFormat="1" applyFont="1" applyFill="1" applyBorder="1" applyAlignment="1">
      <alignment horizontal="center" vertical="center" wrapText="1"/>
    </xf>
    <xf numFmtId="0" fontId="1" fillId="33" borderId="14" xfId="0" applyFont="1" applyFill="1" applyBorder="1" applyAlignment="1">
      <alignment horizontal="right" vertical="center" wrapText="1"/>
    </xf>
    <xf numFmtId="172" fontId="4" fillId="33" borderId="17" xfId="0" applyNumberFormat="1" applyFont="1" applyFill="1" applyBorder="1" applyAlignment="1">
      <alignment horizontal="center" vertical="center" wrapText="1"/>
    </xf>
    <xf numFmtId="173" fontId="1" fillId="33" borderId="17" xfId="0" applyNumberFormat="1" applyFont="1" applyFill="1" applyBorder="1" applyAlignment="1">
      <alignment horizontal="center" vertical="center" wrapText="1"/>
    </xf>
    <xf numFmtId="172" fontId="1" fillId="33" borderId="24" xfId="0" applyNumberFormat="1" applyFont="1" applyFill="1" applyBorder="1" applyAlignment="1">
      <alignment horizontal="center" vertical="center" wrapText="1"/>
    </xf>
    <xf numFmtId="172" fontId="1" fillId="33" borderId="25" xfId="0" applyNumberFormat="1" applyFont="1" applyFill="1" applyBorder="1" applyAlignment="1">
      <alignment horizontal="center" vertical="center" wrapText="1"/>
    </xf>
    <xf numFmtId="0" fontId="1" fillId="33" borderId="0" xfId="0" applyFont="1" applyFill="1" applyAlignment="1">
      <alignment horizontal="center" vertical="center" wrapText="1"/>
    </xf>
    <xf numFmtId="0" fontId="6" fillId="33" borderId="15" xfId="0" applyFont="1" applyFill="1" applyBorder="1" applyAlignment="1">
      <alignment horizontal="center" vertical="center" wrapText="1"/>
    </xf>
    <xf numFmtId="173" fontId="5" fillId="33" borderId="15" xfId="0" applyNumberFormat="1" applyFont="1" applyFill="1" applyBorder="1" applyAlignment="1">
      <alignment horizontal="center" vertical="center" wrapText="1"/>
    </xf>
    <xf numFmtId="172" fontId="5" fillId="33" borderId="16" xfId="0" applyNumberFormat="1" applyFont="1" applyFill="1" applyBorder="1" applyAlignment="1">
      <alignment horizontal="center" vertical="center" wrapText="1"/>
    </xf>
    <xf numFmtId="0" fontId="6" fillId="33" borderId="26" xfId="0" applyFont="1" applyFill="1" applyBorder="1" applyAlignment="1">
      <alignment horizontal="center" vertical="center" wrapText="1"/>
    </xf>
    <xf numFmtId="173" fontId="5" fillId="33" borderId="26" xfId="0" applyNumberFormat="1" applyFont="1" applyFill="1" applyBorder="1" applyAlignment="1">
      <alignment horizontal="center" vertical="center" wrapText="1"/>
    </xf>
    <xf numFmtId="172" fontId="5" fillId="33" borderId="25" xfId="0" applyNumberFormat="1" applyFont="1" applyFill="1" applyBorder="1" applyAlignment="1">
      <alignment horizontal="center" vertical="center" wrapText="1"/>
    </xf>
    <xf numFmtId="173" fontId="1" fillId="33" borderId="27" xfId="0" applyNumberFormat="1" applyFont="1" applyFill="1" applyBorder="1" applyAlignment="1">
      <alignment horizontal="center" vertical="center" wrapText="1"/>
    </xf>
    <xf numFmtId="0" fontId="6" fillId="33" borderId="27" xfId="0" applyFont="1" applyFill="1" applyBorder="1" applyAlignment="1">
      <alignment horizontal="center" vertical="center" wrapText="1"/>
    </xf>
    <xf numFmtId="173" fontId="5" fillId="33" borderId="27" xfId="0" applyNumberFormat="1" applyFont="1" applyFill="1" applyBorder="1" applyAlignment="1">
      <alignment horizontal="center" vertical="center" wrapText="1"/>
    </xf>
    <xf numFmtId="172" fontId="5" fillId="33" borderId="27" xfId="0" applyNumberFormat="1" applyFont="1" applyFill="1" applyBorder="1" applyAlignment="1">
      <alignment horizontal="center" vertical="center" wrapText="1"/>
    </xf>
    <xf numFmtId="0" fontId="1" fillId="33" borderId="27" xfId="0" applyFont="1" applyFill="1" applyBorder="1" applyAlignment="1">
      <alignment horizontal="right" vertical="center" wrapText="1"/>
    </xf>
    <xf numFmtId="172" fontId="1" fillId="33" borderId="27" xfId="0" applyNumberFormat="1" applyFont="1" applyFill="1" applyBorder="1" applyAlignment="1">
      <alignment horizontal="center" vertical="center" wrapText="1"/>
    </xf>
    <xf numFmtId="0" fontId="0" fillId="33" borderId="27" xfId="0" applyFill="1" applyBorder="1" applyAlignment="1">
      <alignment/>
    </xf>
    <xf numFmtId="0" fontId="0" fillId="33" borderId="27" xfId="0" applyFill="1" applyBorder="1" applyAlignment="1">
      <alignment horizontal="center" vertical="center" wrapText="1"/>
    </xf>
    <xf numFmtId="0" fontId="4" fillId="10" borderId="14" xfId="0" applyFont="1" applyFill="1" applyBorder="1" applyAlignment="1">
      <alignment horizontal="center" vertical="center" wrapText="1"/>
    </xf>
    <xf numFmtId="0" fontId="10" fillId="0" borderId="15" xfId="0" applyFont="1" applyFill="1" applyBorder="1" applyAlignment="1">
      <alignment horizontal="center" vertical="center" wrapText="1"/>
    </xf>
    <xf numFmtId="173" fontId="4" fillId="0" borderId="15" xfId="0" applyNumberFormat="1" applyFont="1" applyFill="1" applyBorder="1" applyAlignment="1">
      <alignment horizontal="center" vertical="center" wrapText="1"/>
    </xf>
    <xf numFmtId="172" fontId="4" fillId="0" borderId="16" xfId="0" applyNumberFormat="1" applyFont="1" applyFill="1" applyBorder="1" applyAlignment="1">
      <alignment horizontal="center" vertical="center" wrapText="1"/>
    </xf>
    <xf numFmtId="0" fontId="1" fillId="0" borderId="14" xfId="0" applyFont="1" applyFill="1" applyBorder="1" applyAlignment="1">
      <alignment horizontal="left" vertical="center" wrapText="1"/>
    </xf>
    <xf numFmtId="173" fontId="1" fillId="0" borderId="14" xfId="0" applyNumberFormat="1" applyFont="1" applyFill="1" applyBorder="1" applyAlignment="1">
      <alignment horizontal="center" vertical="center" wrapText="1"/>
    </xf>
    <xf numFmtId="172" fontId="1" fillId="0" borderId="17" xfId="0" applyNumberFormat="1" applyFont="1" applyFill="1" applyBorder="1" applyAlignment="1">
      <alignment horizontal="center" vertical="center" wrapText="1"/>
    </xf>
    <xf numFmtId="0" fontId="1" fillId="0" borderId="14" xfId="0" applyFont="1" applyFill="1" applyBorder="1" applyAlignment="1">
      <alignment horizontal="right" vertical="center" wrapText="1"/>
    </xf>
    <xf numFmtId="0" fontId="1" fillId="0" borderId="27" xfId="0" applyFont="1" applyFill="1" applyBorder="1" applyAlignment="1">
      <alignment horizontal="right" vertical="center" wrapText="1"/>
    </xf>
    <xf numFmtId="173" fontId="1" fillId="0" borderId="27" xfId="0" applyNumberFormat="1" applyFont="1" applyFill="1" applyBorder="1" applyAlignment="1">
      <alignment horizontal="center" vertical="center" wrapText="1"/>
    </xf>
    <xf numFmtId="172" fontId="1" fillId="0" borderId="27" xfId="0" applyNumberFormat="1" applyFont="1" applyFill="1" applyBorder="1" applyAlignment="1">
      <alignment horizontal="center" vertical="center" wrapText="1"/>
    </xf>
    <xf numFmtId="0" fontId="6" fillId="0" borderId="26" xfId="0" applyFont="1" applyFill="1" applyBorder="1" applyAlignment="1">
      <alignment horizontal="center" vertical="center" wrapText="1"/>
    </xf>
    <xf numFmtId="173" fontId="5" fillId="0" borderId="26" xfId="0" applyNumberFormat="1" applyFont="1" applyFill="1" applyBorder="1" applyAlignment="1">
      <alignment horizontal="center" vertical="center" wrapText="1"/>
    </xf>
    <xf numFmtId="172" fontId="5" fillId="0" borderId="25" xfId="0" applyNumberFormat="1" applyFont="1" applyFill="1" applyBorder="1" applyAlignment="1">
      <alignment horizontal="center" vertical="center" wrapText="1"/>
    </xf>
    <xf numFmtId="172" fontId="1" fillId="0" borderId="21" xfId="0" applyNumberFormat="1" applyFont="1" applyFill="1" applyBorder="1" applyAlignment="1">
      <alignment horizontal="center" vertical="center" wrapText="1"/>
    </xf>
    <xf numFmtId="0" fontId="1" fillId="0" borderId="20" xfId="0" applyFont="1" applyFill="1" applyBorder="1" applyAlignment="1">
      <alignment horizontal="right" vertical="center" wrapText="1"/>
    </xf>
    <xf numFmtId="173" fontId="1" fillId="0" borderId="20" xfId="0" applyNumberFormat="1" applyFont="1" applyFill="1" applyBorder="1" applyAlignment="1">
      <alignment horizontal="center" vertical="center" wrapText="1"/>
    </xf>
    <xf numFmtId="172" fontId="5" fillId="0" borderId="27" xfId="0" applyNumberFormat="1" applyFont="1" applyFill="1" applyBorder="1" applyAlignment="1">
      <alignment horizontal="center" vertical="center" wrapText="1"/>
    </xf>
    <xf numFmtId="172" fontId="1" fillId="0" borderId="14" xfId="0" applyNumberFormat="1"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27" xfId="0" applyFont="1" applyFill="1" applyBorder="1" applyAlignment="1">
      <alignment horizontal="center" vertical="center" wrapText="1"/>
    </xf>
    <xf numFmtId="173" fontId="20" fillId="34" borderId="28" xfId="0" applyNumberFormat="1" applyFont="1" applyFill="1" applyBorder="1" applyAlignment="1">
      <alignment horizontal="center" vertical="center" wrapText="1"/>
    </xf>
    <xf numFmtId="173" fontId="4" fillId="34" borderId="28" xfId="0" applyNumberFormat="1" applyFont="1" applyFill="1" applyBorder="1" applyAlignment="1">
      <alignment horizontal="center" vertical="center" wrapText="1"/>
    </xf>
    <xf numFmtId="173" fontId="4" fillId="34" borderId="11" xfId="0" applyNumberFormat="1" applyFont="1" applyFill="1" applyBorder="1" applyAlignment="1">
      <alignment horizontal="center" vertical="center" wrapText="1"/>
    </xf>
    <xf numFmtId="0" fontId="1" fillId="33" borderId="15" xfId="0" applyFont="1" applyFill="1" applyBorder="1" applyAlignment="1">
      <alignment horizontal="right" vertical="center" wrapText="1"/>
    </xf>
    <xf numFmtId="172" fontId="20" fillId="34" borderId="29" xfId="0" applyNumberFormat="1" applyFont="1" applyFill="1" applyBorder="1" applyAlignment="1">
      <alignment horizontal="center" vertical="center" wrapText="1"/>
    </xf>
    <xf numFmtId="172" fontId="18" fillId="0" borderId="30" xfId="0" applyNumberFormat="1" applyFont="1" applyFill="1" applyBorder="1" applyAlignment="1">
      <alignment horizontal="left" vertical="top" wrapText="1"/>
    </xf>
    <xf numFmtId="0" fontId="19" fillId="0" borderId="31" xfId="0" applyFont="1" applyFill="1" applyBorder="1" applyAlignment="1">
      <alignment horizontal="left" vertical="top" wrapText="1"/>
    </xf>
    <xf numFmtId="0" fontId="4" fillId="0" borderId="32"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left" vertical="center" wrapText="1"/>
    </xf>
    <xf numFmtId="172" fontId="18" fillId="0" borderId="34" xfId="0" applyNumberFormat="1" applyFont="1" applyFill="1" applyBorder="1" applyAlignment="1">
      <alignment horizontal="left" vertical="top" wrapText="1"/>
    </xf>
    <xf numFmtId="0" fontId="19" fillId="0" borderId="35" xfId="0" applyFont="1" applyFill="1" applyBorder="1" applyAlignment="1">
      <alignment horizontal="left" vertical="top" wrapText="1"/>
    </xf>
    <xf numFmtId="0" fontId="19" fillId="0" borderId="36" xfId="0" applyFont="1" applyFill="1" applyBorder="1" applyAlignment="1">
      <alignment horizontal="left" vertical="top" wrapText="1"/>
    </xf>
    <xf numFmtId="172" fontId="18" fillId="0" borderId="10" xfId="0" applyNumberFormat="1" applyFont="1" applyFill="1" applyBorder="1" applyAlignment="1">
      <alignment horizontal="left" vertical="top" wrapText="1"/>
    </xf>
    <xf numFmtId="172" fontId="18" fillId="0" borderId="31" xfId="0" applyNumberFormat="1" applyFont="1" applyFill="1" applyBorder="1" applyAlignment="1">
      <alignment horizontal="left" vertical="top" wrapText="1"/>
    </xf>
    <xf numFmtId="172" fontId="18" fillId="0" borderId="11" xfId="0" applyNumberFormat="1" applyFont="1" applyFill="1" applyBorder="1" applyAlignment="1">
      <alignment horizontal="left" vertical="top" wrapText="1"/>
    </xf>
    <xf numFmtId="172" fontId="18" fillId="0" borderId="37" xfId="0" applyNumberFormat="1" applyFont="1" applyFill="1" applyBorder="1" applyAlignment="1">
      <alignment horizontal="left" vertical="top" wrapText="1"/>
    </xf>
    <xf numFmtId="0" fontId="0" fillId="0" borderId="31" xfId="0" applyFill="1" applyBorder="1" applyAlignment="1">
      <alignment horizontal="left" vertical="top" wrapText="1"/>
    </xf>
    <xf numFmtId="0" fontId="0" fillId="0" borderId="31" xfId="0" applyFill="1" applyBorder="1" applyAlignment="1">
      <alignment wrapText="1"/>
    </xf>
    <xf numFmtId="0" fontId="19" fillId="0" borderId="11" xfId="0" applyFont="1" applyFill="1" applyBorder="1" applyAlignment="1">
      <alignment horizontal="left" vertical="top" wrapText="1"/>
    </xf>
    <xf numFmtId="172" fontId="18" fillId="33" borderId="34" xfId="0" applyNumberFormat="1" applyFont="1" applyFill="1" applyBorder="1" applyAlignment="1">
      <alignment horizontal="left" vertical="top" wrapText="1"/>
    </xf>
    <xf numFmtId="0" fontId="19" fillId="33" borderId="35" xfId="0" applyFont="1" applyFill="1" applyBorder="1" applyAlignment="1">
      <alignment horizontal="left" vertical="top" wrapText="1"/>
    </xf>
    <xf numFmtId="0" fontId="19" fillId="33" borderId="36" xfId="0" applyFont="1" applyFill="1" applyBorder="1" applyAlignment="1">
      <alignment horizontal="left" vertical="top" wrapText="1"/>
    </xf>
    <xf numFmtId="0" fontId="0" fillId="0" borderId="11" xfId="0" applyFill="1" applyBorder="1" applyAlignment="1">
      <alignment horizontal="left" vertical="top" wrapText="1"/>
    </xf>
    <xf numFmtId="0" fontId="0" fillId="0" borderId="11" xfId="0" applyFill="1" applyBorder="1" applyAlignment="1">
      <alignment wrapText="1"/>
    </xf>
    <xf numFmtId="172" fontId="18" fillId="33" borderId="10" xfId="0" applyNumberFormat="1" applyFont="1" applyFill="1" applyBorder="1" applyAlignment="1">
      <alignment horizontal="center" vertical="center" wrapText="1"/>
    </xf>
    <xf numFmtId="0" fontId="19" fillId="33" borderId="31" xfId="0" applyFont="1" applyFill="1" applyBorder="1" applyAlignment="1">
      <alignment horizontal="center" vertical="center" wrapText="1"/>
    </xf>
    <xf numFmtId="0" fontId="19" fillId="33" borderId="11" xfId="0" applyFont="1" applyFill="1" applyBorder="1" applyAlignment="1">
      <alignment horizontal="center" vertical="center" wrapText="1"/>
    </xf>
    <xf numFmtId="172" fontId="18" fillId="33" borderId="10" xfId="0" applyNumberFormat="1" applyFont="1" applyFill="1" applyBorder="1" applyAlignment="1">
      <alignment horizontal="left" vertical="top" wrapText="1"/>
    </xf>
    <xf numFmtId="0" fontId="19" fillId="33" borderId="31" xfId="0" applyFont="1" applyFill="1" applyBorder="1" applyAlignment="1">
      <alignment horizontal="left" vertical="top" wrapText="1"/>
    </xf>
    <xf numFmtId="0" fontId="19" fillId="33" borderId="11" xfId="0" applyFont="1" applyFill="1" applyBorder="1" applyAlignment="1">
      <alignment horizontal="left" vertical="top" wrapText="1"/>
    </xf>
    <xf numFmtId="172" fontId="18" fillId="33" borderId="0" xfId="0" applyNumberFormat="1" applyFont="1" applyFill="1" applyBorder="1" applyAlignment="1">
      <alignment horizontal="left" vertical="top" wrapText="1"/>
    </xf>
    <xf numFmtId="0" fontId="19" fillId="33" borderId="0" xfId="0" applyFont="1" applyFill="1" applyBorder="1" applyAlignment="1">
      <alignment horizontal="left" vertical="top" wrapText="1"/>
    </xf>
    <xf numFmtId="0" fontId="19" fillId="33" borderId="38" xfId="0" applyFont="1" applyFill="1" applyBorder="1" applyAlignment="1">
      <alignment horizontal="left" vertical="top" wrapText="1"/>
    </xf>
    <xf numFmtId="172" fontId="18" fillId="33" borderId="31" xfId="0" applyNumberFormat="1" applyFont="1" applyFill="1" applyBorder="1" applyAlignment="1">
      <alignment horizontal="left" vertical="top" wrapText="1"/>
    </xf>
    <xf numFmtId="0" fontId="0" fillId="33" borderId="11" xfId="0" applyFill="1" applyBorder="1" applyAlignment="1">
      <alignment wrapText="1"/>
    </xf>
    <xf numFmtId="172" fontId="18" fillId="33" borderId="25" xfId="0" applyNumberFormat="1" applyFont="1" applyFill="1" applyBorder="1" applyAlignment="1">
      <alignment horizontal="left" vertical="top" wrapText="1"/>
    </xf>
    <xf numFmtId="0" fontId="19" fillId="33" borderId="24" xfId="0" applyFont="1" applyFill="1" applyBorder="1" applyAlignment="1">
      <alignment horizontal="left" vertical="top" wrapText="1"/>
    </xf>
    <xf numFmtId="0" fontId="19" fillId="33" borderId="17" xfId="0" applyFont="1" applyFill="1" applyBorder="1" applyAlignment="1">
      <alignment horizontal="left" vertical="top" wrapText="1"/>
    </xf>
    <xf numFmtId="0" fontId="9" fillId="0" borderId="0" xfId="0" applyFont="1" applyAlignment="1">
      <alignment horizontal="center" vertical="center" wrapText="1"/>
    </xf>
    <xf numFmtId="0" fontId="0" fillId="0" borderId="0" xfId="0" applyAlignment="1">
      <alignment wrapText="1"/>
    </xf>
    <xf numFmtId="0" fontId="0" fillId="0" borderId="0" xfId="0" applyAlignment="1">
      <alignment horizontal="center" vertical="center" wrapText="1"/>
    </xf>
    <xf numFmtId="0" fontId="0" fillId="0" borderId="39" xfId="0" applyBorder="1" applyAlignment="1">
      <alignment horizontal="center" vertical="center" wrapText="1"/>
    </xf>
    <xf numFmtId="0" fontId="0" fillId="0" borderId="39" xfId="0" applyBorder="1" applyAlignment="1">
      <alignment wrapText="1"/>
    </xf>
    <xf numFmtId="172" fontId="18" fillId="33" borderId="40" xfId="0" applyNumberFormat="1" applyFont="1" applyFill="1" applyBorder="1" applyAlignment="1">
      <alignment horizontal="left" vertical="top" wrapText="1"/>
    </xf>
    <xf numFmtId="0" fontId="19" fillId="33" borderId="29" xfId="0" applyFont="1" applyFill="1" applyBorder="1" applyAlignment="1">
      <alignment horizontal="left" vertical="top" wrapText="1"/>
    </xf>
    <xf numFmtId="0" fontId="19" fillId="33" borderId="28" xfId="0" applyFont="1" applyFill="1" applyBorder="1" applyAlignment="1">
      <alignment horizontal="left" vertical="top" wrapText="1"/>
    </xf>
    <xf numFmtId="172" fontId="18" fillId="33" borderId="30" xfId="0" applyNumberFormat="1" applyFont="1" applyFill="1" applyBorder="1" applyAlignment="1">
      <alignment horizontal="left" vertical="top" wrapText="1"/>
    </xf>
    <xf numFmtId="0" fontId="4" fillId="10" borderId="14" xfId="0" applyFont="1" applyFill="1" applyBorder="1" applyAlignment="1">
      <alignment horizontal="center" vertical="center" wrapText="1"/>
    </xf>
    <xf numFmtId="0" fontId="4" fillId="10" borderId="22" xfId="0" applyFont="1" applyFill="1" applyBorder="1" applyAlignment="1">
      <alignment horizontal="center" vertical="center" wrapText="1"/>
    </xf>
    <xf numFmtId="0" fontId="4" fillId="4" borderId="29" xfId="0" applyFont="1" applyFill="1" applyBorder="1" applyAlignment="1">
      <alignment horizontal="right" vertical="center" wrapText="1"/>
    </xf>
    <xf numFmtId="0" fontId="4" fillId="4" borderId="13" xfId="0" applyFont="1" applyFill="1" applyBorder="1" applyAlignment="1">
      <alignment horizontal="right" vertical="center" wrapText="1"/>
    </xf>
    <xf numFmtId="0" fontId="4" fillId="33" borderId="32" xfId="0" applyFont="1" applyFill="1" applyBorder="1" applyAlignment="1">
      <alignment horizontal="center" vertical="center" wrapText="1"/>
    </xf>
    <xf numFmtId="0" fontId="4" fillId="33" borderId="33" xfId="0" applyFont="1" applyFill="1" applyBorder="1" applyAlignment="1">
      <alignment horizontal="center" vertical="center" wrapText="1"/>
    </xf>
    <xf numFmtId="0" fontId="4" fillId="33" borderId="41" xfId="0" applyFont="1" applyFill="1" applyBorder="1" applyAlignment="1">
      <alignment horizontal="center" vertical="center" wrapText="1"/>
    </xf>
    <xf numFmtId="0" fontId="4" fillId="10" borderId="24" xfId="0" applyFont="1" applyFill="1" applyBorder="1" applyAlignment="1">
      <alignment horizontal="center" vertical="center" wrapText="1"/>
    </xf>
    <xf numFmtId="0" fontId="4" fillId="10" borderId="42" xfId="0" applyFont="1" applyFill="1" applyBorder="1" applyAlignment="1">
      <alignment horizontal="center" vertical="center" wrapText="1"/>
    </xf>
    <xf numFmtId="0" fontId="4" fillId="0" borderId="41" xfId="0" applyFont="1" applyFill="1" applyBorder="1" applyAlignment="1">
      <alignment horizontal="center" vertical="center" wrapText="1"/>
    </xf>
    <xf numFmtId="16" fontId="1" fillId="33" borderId="32" xfId="0" applyNumberFormat="1" applyFont="1" applyFill="1" applyBorder="1" applyAlignment="1">
      <alignment horizontal="right" vertical="center" wrapText="1"/>
    </xf>
    <xf numFmtId="0" fontId="1" fillId="33" borderId="33" xfId="0" applyFont="1" applyFill="1" applyBorder="1" applyAlignment="1">
      <alignment horizontal="right" vertical="center" wrapText="1"/>
    </xf>
    <xf numFmtId="0" fontId="1" fillId="33" borderId="41" xfId="0" applyFont="1" applyFill="1" applyBorder="1" applyAlignment="1">
      <alignment horizontal="right" vertical="center" wrapText="1"/>
    </xf>
    <xf numFmtId="0" fontId="1" fillId="33" borderId="32" xfId="0" applyFont="1" applyFill="1" applyBorder="1" applyAlignment="1">
      <alignment horizontal="right" vertical="center" wrapText="1"/>
    </xf>
    <xf numFmtId="0" fontId="1" fillId="0" borderId="32" xfId="0" applyFont="1" applyFill="1" applyBorder="1" applyAlignment="1">
      <alignment horizontal="right" vertical="center" wrapText="1"/>
    </xf>
    <xf numFmtId="0" fontId="1" fillId="0" borderId="33" xfId="0" applyFont="1" applyFill="1" applyBorder="1" applyAlignment="1">
      <alignment horizontal="right" vertical="center" wrapText="1"/>
    </xf>
    <xf numFmtId="0" fontId="1" fillId="0" borderId="41" xfId="0" applyFont="1" applyFill="1" applyBorder="1" applyAlignment="1">
      <alignment horizontal="right" vertical="center" wrapText="1"/>
    </xf>
    <xf numFmtId="16" fontId="1" fillId="0" borderId="32" xfId="0" applyNumberFormat="1" applyFont="1" applyFill="1" applyBorder="1" applyAlignment="1">
      <alignment horizontal="right" vertical="center" wrapText="1"/>
    </xf>
    <xf numFmtId="0" fontId="4" fillId="10" borderId="27" xfId="0" applyFont="1" applyFill="1" applyBorder="1" applyAlignment="1">
      <alignment horizontal="center" vertical="center" wrapText="1"/>
    </xf>
    <xf numFmtId="0" fontId="3" fillId="0" borderId="14" xfId="0" applyFont="1" applyBorder="1" applyAlignment="1">
      <alignment horizontal="center" vertical="center" wrapText="1"/>
    </xf>
    <xf numFmtId="172" fontId="18" fillId="0" borderId="40" xfId="0" applyNumberFormat="1" applyFont="1" applyFill="1" applyBorder="1" applyAlignment="1">
      <alignment horizontal="left" vertical="top" wrapText="1"/>
    </xf>
    <xf numFmtId="0" fontId="19" fillId="0" borderId="29" xfId="0" applyFont="1" applyFill="1" applyBorder="1" applyAlignment="1">
      <alignment horizontal="left" vertical="top" wrapText="1"/>
    </xf>
    <xf numFmtId="0" fontId="19" fillId="0" borderId="28" xfId="0" applyFont="1" applyFill="1" applyBorder="1" applyAlignment="1">
      <alignment horizontal="left" vertical="top" wrapText="1"/>
    </xf>
    <xf numFmtId="0" fontId="18" fillId="33" borderId="43" xfId="0" applyFont="1" applyFill="1" applyBorder="1" applyAlignment="1">
      <alignment horizontal="left" vertical="top" wrapText="1"/>
    </xf>
    <xf numFmtId="0" fontId="1" fillId="0" borderId="22" xfId="0" applyFont="1" applyBorder="1" applyAlignment="1">
      <alignment horizontal="left" vertical="top" wrapText="1"/>
    </xf>
    <xf numFmtId="0" fontId="1" fillId="0" borderId="44" xfId="0" applyFont="1" applyBorder="1" applyAlignment="1">
      <alignment horizontal="left" vertical="top" wrapText="1"/>
    </xf>
    <xf numFmtId="0" fontId="18" fillId="33" borderId="45" xfId="0" applyFont="1" applyFill="1" applyBorder="1" applyAlignment="1">
      <alignment horizontal="left" vertical="top" wrapText="1"/>
    </xf>
    <xf numFmtId="0" fontId="1" fillId="0" borderId="46" xfId="0" applyFont="1" applyBorder="1" applyAlignment="1">
      <alignment horizontal="left" vertical="top" wrapText="1"/>
    </xf>
    <xf numFmtId="0" fontId="1" fillId="0" borderId="47" xfId="0" applyFont="1" applyBorder="1" applyAlignment="1">
      <alignment horizontal="left" vertical="top" wrapText="1"/>
    </xf>
    <xf numFmtId="0" fontId="4" fillId="10" borderId="17" xfId="0" applyFont="1" applyFill="1" applyBorder="1" applyAlignment="1">
      <alignment horizontal="center" vertical="center" wrapText="1"/>
    </xf>
    <xf numFmtId="0" fontId="16" fillId="0" borderId="10" xfId="0" applyFont="1" applyBorder="1" applyAlignment="1">
      <alignment vertical="top" wrapText="1"/>
    </xf>
    <xf numFmtId="0" fontId="16" fillId="0" borderId="11" xfId="0" applyFont="1" applyBorder="1" applyAlignment="1">
      <alignment vertical="top" wrapText="1"/>
    </xf>
    <xf numFmtId="0" fontId="18" fillId="0" borderId="10" xfId="0" applyFont="1" applyBorder="1" applyAlignment="1">
      <alignment vertical="top" wrapText="1"/>
    </xf>
    <xf numFmtId="0" fontId="18" fillId="0" borderId="11" xfId="0" applyFont="1" applyBorder="1" applyAlignment="1">
      <alignment vertical="top" wrapText="1"/>
    </xf>
    <xf numFmtId="0" fontId="16" fillId="0" borderId="31" xfId="0" applyFont="1" applyBorder="1" applyAlignment="1">
      <alignmen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L88"/>
  <sheetViews>
    <sheetView tabSelected="1" zoomScale="120" zoomScaleNormal="120" zoomScaleSheetLayoutView="120" zoomScalePageLayoutView="0" workbookViewId="0" topLeftCell="A1">
      <selection activeCell="I86" sqref="A1:I86"/>
    </sheetView>
  </sheetViews>
  <sheetFormatPr defaultColWidth="9.00390625" defaultRowHeight="12.75"/>
  <cols>
    <col min="1" max="1" width="0.74609375" style="2" customWidth="1"/>
    <col min="2" max="2" width="4.00390625" style="2" customWidth="1"/>
    <col min="3" max="3" width="34.375" style="2" customWidth="1"/>
    <col min="4" max="4" width="10.375" style="2" customWidth="1"/>
    <col min="5" max="5" width="10.75390625" style="2" customWidth="1"/>
    <col min="6" max="6" width="11.875" style="2" customWidth="1"/>
    <col min="7" max="7" width="102.00390625" style="0" customWidth="1"/>
    <col min="8" max="8" width="9.625" style="1" customWidth="1"/>
    <col min="9" max="9" width="12.125" style="1" customWidth="1"/>
  </cols>
  <sheetData>
    <row r="1" ht="12.75"/>
    <row r="2" spans="2:8" ht="12.75">
      <c r="B2" s="114" t="s">
        <v>54</v>
      </c>
      <c r="C2" s="114"/>
      <c r="D2" s="114"/>
      <c r="E2" s="114"/>
      <c r="F2" s="114"/>
      <c r="G2" s="115"/>
      <c r="H2" s="115"/>
    </row>
    <row r="3" spans="2:8" ht="12.75">
      <c r="B3" s="116"/>
      <c r="C3" s="116"/>
      <c r="D3" s="116"/>
      <c r="E3" s="116"/>
      <c r="F3" s="116"/>
      <c r="G3" s="115"/>
      <c r="H3" s="115"/>
    </row>
    <row r="4" spans="2:8" ht="25.5" customHeight="1">
      <c r="B4" s="117"/>
      <c r="C4" s="117"/>
      <c r="D4" s="117"/>
      <c r="E4" s="117"/>
      <c r="F4" s="117"/>
      <c r="G4" s="118"/>
      <c r="H4" s="118"/>
    </row>
    <row r="5" spans="1:9" s="4" customFormat="1" ht="15.75" customHeight="1">
      <c r="A5" s="3"/>
      <c r="B5" s="141" t="s">
        <v>0</v>
      </c>
      <c r="C5" s="141" t="s">
        <v>1</v>
      </c>
      <c r="D5" s="130" t="s">
        <v>6</v>
      </c>
      <c r="E5" s="131"/>
      <c r="F5" s="130" t="s">
        <v>39</v>
      </c>
      <c r="G5" s="141" t="s">
        <v>41</v>
      </c>
      <c r="H5" s="123" t="s">
        <v>42</v>
      </c>
      <c r="I5" s="123" t="s">
        <v>43</v>
      </c>
    </row>
    <row r="6" spans="1:9" s="4" customFormat="1" ht="48.75" customHeight="1" thickBot="1">
      <c r="A6" s="3"/>
      <c r="B6" s="123"/>
      <c r="C6" s="123"/>
      <c r="D6" s="18" t="s">
        <v>55</v>
      </c>
      <c r="E6" s="53" t="s">
        <v>60</v>
      </c>
      <c r="F6" s="152"/>
      <c r="G6" s="142"/>
      <c r="H6" s="124"/>
      <c r="I6" s="124"/>
    </row>
    <row r="7" spans="1:9" ht="189.75" customHeight="1">
      <c r="A7" s="38"/>
      <c r="B7" s="127">
        <v>1</v>
      </c>
      <c r="C7" s="19" t="s">
        <v>63</v>
      </c>
      <c r="D7" s="20">
        <f>D9+D10</f>
        <v>2800</v>
      </c>
      <c r="E7" s="20">
        <f>E9+E10</f>
        <v>2361.833</v>
      </c>
      <c r="F7" s="21">
        <f>E7/D7</f>
        <v>0.8435117857142858</v>
      </c>
      <c r="G7" s="119" t="s">
        <v>61</v>
      </c>
      <c r="H7" s="103" t="s">
        <v>62</v>
      </c>
      <c r="I7" s="103" t="s">
        <v>68</v>
      </c>
    </row>
    <row r="8" spans="1:9" ht="18" customHeight="1">
      <c r="A8" s="38"/>
      <c r="B8" s="128"/>
      <c r="C8" s="22" t="s">
        <v>2</v>
      </c>
      <c r="D8" s="23"/>
      <c r="E8" s="23"/>
      <c r="F8" s="24"/>
      <c r="G8" s="120"/>
      <c r="H8" s="104"/>
      <c r="I8" s="104"/>
    </row>
    <row r="9" spans="1:9" ht="33" customHeight="1">
      <c r="A9" s="38"/>
      <c r="B9" s="128"/>
      <c r="C9" s="25" t="s">
        <v>3</v>
      </c>
      <c r="D9" s="26">
        <v>2500</v>
      </c>
      <c r="E9" s="26">
        <v>2108.8</v>
      </c>
      <c r="F9" s="27">
        <f>E9/D9</f>
        <v>0.84352</v>
      </c>
      <c r="G9" s="120"/>
      <c r="H9" s="104"/>
      <c r="I9" s="104"/>
    </row>
    <row r="10" spans="1:9" ht="24.75" customHeight="1" thickBot="1">
      <c r="A10" s="38"/>
      <c r="B10" s="129"/>
      <c r="C10" s="28" t="s">
        <v>4</v>
      </c>
      <c r="D10" s="29">
        <v>300</v>
      </c>
      <c r="E10" s="29">
        <v>253.033</v>
      </c>
      <c r="F10" s="30">
        <f>E10/D10</f>
        <v>0.8434433333333333</v>
      </c>
      <c r="G10" s="121"/>
      <c r="H10" s="105"/>
      <c r="I10" s="105"/>
    </row>
    <row r="11" spans="1:10" ht="186" customHeight="1">
      <c r="A11" s="38"/>
      <c r="B11" s="127">
        <f>B7+1</f>
        <v>2</v>
      </c>
      <c r="C11" s="19" t="s">
        <v>58</v>
      </c>
      <c r="D11" s="20">
        <f>D13+D14</f>
        <v>2627.6</v>
      </c>
      <c r="E11" s="20">
        <f>E13+E14</f>
        <v>2627.6</v>
      </c>
      <c r="F11" s="21">
        <f>E11/D11</f>
        <v>1</v>
      </c>
      <c r="G11" s="119" t="s">
        <v>64</v>
      </c>
      <c r="H11" s="122" t="s">
        <v>65</v>
      </c>
      <c r="I11" s="103"/>
      <c r="J11" s="16"/>
    </row>
    <row r="12" spans="1:9" ht="12.75" customHeight="1">
      <c r="A12" s="38"/>
      <c r="B12" s="128"/>
      <c r="C12" s="22" t="s">
        <v>2</v>
      </c>
      <c r="D12" s="23"/>
      <c r="E12" s="23"/>
      <c r="F12" s="24"/>
      <c r="G12" s="120"/>
      <c r="H12" s="104"/>
      <c r="I12" s="104"/>
    </row>
    <row r="13" spans="1:9" ht="12.75" customHeight="1">
      <c r="A13" s="38"/>
      <c r="B13" s="128"/>
      <c r="C13" s="25" t="s">
        <v>3</v>
      </c>
      <c r="D13" s="26">
        <v>2057.6</v>
      </c>
      <c r="E13" s="26">
        <v>2057.6</v>
      </c>
      <c r="F13" s="27">
        <f>E13/D13</f>
        <v>1</v>
      </c>
      <c r="G13" s="120"/>
      <c r="H13" s="104"/>
      <c r="I13" s="104"/>
    </row>
    <row r="14" spans="1:9" ht="13.5" customHeight="1" thickBot="1">
      <c r="A14" s="38"/>
      <c r="B14" s="128"/>
      <c r="C14" s="28" t="s">
        <v>4</v>
      </c>
      <c r="D14" s="31">
        <v>570</v>
      </c>
      <c r="E14" s="31">
        <v>570</v>
      </c>
      <c r="F14" s="32">
        <f>E14/D14</f>
        <v>1</v>
      </c>
      <c r="G14" s="121"/>
      <c r="H14" s="104"/>
      <c r="I14" s="105"/>
    </row>
    <row r="15" spans="1:10" ht="132" customHeight="1">
      <c r="A15" s="38"/>
      <c r="B15" s="127">
        <v>3</v>
      </c>
      <c r="C15" s="19" t="s">
        <v>7</v>
      </c>
      <c r="D15" s="20">
        <f>D17</f>
        <v>25337.840559999997</v>
      </c>
      <c r="E15" s="20">
        <f>E17</f>
        <v>24140.14959</v>
      </c>
      <c r="F15" s="21">
        <f>E15/D15</f>
        <v>0.9527311347956483</v>
      </c>
      <c r="G15" s="111" t="s">
        <v>66</v>
      </c>
      <c r="H15" s="95" t="s">
        <v>67</v>
      </c>
      <c r="I15" s="95"/>
      <c r="J15" s="16"/>
    </row>
    <row r="16" spans="1:10" ht="21.75" customHeight="1">
      <c r="A16" s="38"/>
      <c r="B16" s="128"/>
      <c r="C16" s="22" t="s">
        <v>2</v>
      </c>
      <c r="D16" s="23"/>
      <c r="E16" s="23"/>
      <c r="F16" s="24"/>
      <c r="G16" s="112"/>
      <c r="H16" s="96"/>
      <c r="I16" s="96"/>
      <c r="J16" s="16"/>
    </row>
    <row r="17" spans="1:10" ht="210" customHeight="1" thickBot="1">
      <c r="A17" s="38"/>
      <c r="B17" s="128"/>
      <c r="C17" s="33" t="s">
        <v>4</v>
      </c>
      <c r="D17" s="23">
        <f>25337840.56/1000</f>
        <v>25337.840559999997</v>
      </c>
      <c r="E17" s="23">
        <f>24140149.59/1000</f>
        <v>24140.14959</v>
      </c>
      <c r="F17" s="24">
        <f>E17/D17</f>
        <v>0.9527311347956483</v>
      </c>
      <c r="G17" s="113"/>
      <c r="H17" s="97"/>
      <c r="I17" s="97"/>
      <c r="J17" s="16"/>
    </row>
    <row r="18" spans="1:9" ht="113.25" customHeight="1">
      <c r="A18" s="38"/>
      <c r="B18" s="127">
        <v>4</v>
      </c>
      <c r="C18" s="19" t="s">
        <v>59</v>
      </c>
      <c r="D18" s="20">
        <f>D20</f>
        <v>14</v>
      </c>
      <c r="E18" s="20">
        <f>E20</f>
        <v>14</v>
      </c>
      <c r="F18" s="21">
        <f>E18/D18</f>
        <v>1</v>
      </c>
      <c r="G18" s="95" t="s">
        <v>69</v>
      </c>
      <c r="H18" s="95" t="s">
        <v>67</v>
      </c>
      <c r="I18" s="95"/>
    </row>
    <row r="19" spans="1:9" ht="12.75">
      <c r="A19" s="38"/>
      <c r="B19" s="128"/>
      <c r="C19" s="22" t="s">
        <v>2</v>
      </c>
      <c r="D19" s="23"/>
      <c r="E19" s="23"/>
      <c r="F19" s="24"/>
      <c r="G19" s="96"/>
      <c r="H19" s="96"/>
      <c r="I19" s="96"/>
    </row>
    <row r="20" spans="1:9" ht="13.5" thickBot="1">
      <c r="A20" s="38"/>
      <c r="B20" s="129"/>
      <c r="C20" s="28" t="s">
        <v>4</v>
      </c>
      <c r="D20" s="29">
        <v>14</v>
      </c>
      <c r="E20" s="29">
        <v>14</v>
      </c>
      <c r="F20" s="30">
        <f>E20/D20</f>
        <v>1</v>
      </c>
      <c r="G20" s="97"/>
      <c r="H20" s="97"/>
      <c r="I20" s="97"/>
    </row>
    <row r="21" spans="1:9" ht="132" customHeight="1">
      <c r="A21" s="38"/>
      <c r="B21" s="127">
        <v>5</v>
      </c>
      <c r="C21" s="19" t="s">
        <v>46</v>
      </c>
      <c r="D21" s="20">
        <f>D23+D24</f>
        <v>137.5</v>
      </c>
      <c r="E21" s="20">
        <f>E23+E24</f>
        <v>117.5</v>
      </c>
      <c r="F21" s="34">
        <f>E21/D21</f>
        <v>0.8545454545454545</v>
      </c>
      <c r="G21" s="103" t="s">
        <v>71</v>
      </c>
      <c r="H21" s="106" t="s">
        <v>44</v>
      </c>
      <c r="I21" s="103" t="s">
        <v>70</v>
      </c>
    </row>
    <row r="22" spans="1:9" ht="12.75" customHeight="1">
      <c r="A22" s="38"/>
      <c r="B22" s="128"/>
      <c r="C22" s="22" t="s">
        <v>2</v>
      </c>
      <c r="D22" s="23"/>
      <c r="E22" s="35"/>
      <c r="F22" s="36"/>
      <c r="G22" s="104"/>
      <c r="H22" s="107"/>
      <c r="I22" s="109"/>
    </row>
    <row r="23" spans="1:9" ht="12.75" customHeight="1">
      <c r="A23" s="38"/>
      <c r="B23" s="128"/>
      <c r="C23" s="25" t="s">
        <v>3</v>
      </c>
      <c r="D23" s="26">
        <v>82</v>
      </c>
      <c r="E23" s="26">
        <v>82</v>
      </c>
      <c r="F23" s="37">
        <f>E23/D23</f>
        <v>1</v>
      </c>
      <c r="G23" s="104"/>
      <c r="H23" s="107"/>
      <c r="I23" s="109"/>
    </row>
    <row r="24" spans="1:9" ht="12.75" customHeight="1" thickBot="1">
      <c r="A24" s="38"/>
      <c r="B24" s="129"/>
      <c r="C24" s="28" t="s">
        <v>4</v>
      </c>
      <c r="D24" s="29">
        <v>55.5</v>
      </c>
      <c r="E24" s="29">
        <v>35.5</v>
      </c>
      <c r="F24" s="30">
        <f>E24/D24</f>
        <v>0.6396396396396397</v>
      </c>
      <c r="G24" s="105"/>
      <c r="H24" s="108"/>
      <c r="I24" s="110"/>
    </row>
    <row r="25" spans="1:9" ht="129.75" customHeight="1">
      <c r="A25" s="38"/>
      <c r="B25" s="127">
        <v>6</v>
      </c>
      <c r="C25" s="19" t="s">
        <v>47</v>
      </c>
      <c r="D25" s="20">
        <f>D27</f>
        <v>0</v>
      </c>
      <c r="E25" s="20">
        <f>E27</f>
        <v>0</v>
      </c>
      <c r="F25" s="21"/>
      <c r="G25" s="95" t="s">
        <v>52</v>
      </c>
      <c r="H25" s="95" t="s">
        <v>44</v>
      </c>
      <c r="I25" s="100" t="s">
        <v>45</v>
      </c>
    </row>
    <row r="26" spans="1:9" ht="13.5" customHeight="1">
      <c r="A26" s="38"/>
      <c r="B26" s="128"/>
      <c r="C26" s="22" t="s">
        <v>2</v>
      </c>
      <c r="D26" s="23"/>
      <c r="E26" s="23"/>
      <c r="F26" s="24"/>
      <c r="G26" s="96"/>
      <c r="H26" s="96"/>
      <c r="I26" s="101"/>
    </row>
    <row r="27" spans="1:9" ht="13.5" customHeight="1" thickBot="1">
      <c r="A27" s="38"/>
      <c r="B27" s="129"/>
      <c r="C27" s="28" t="s">
        <v>4</v>
      </c>
      <c r="D27" s="29">
        <v>0</v>
      </c>
      <c r="E27" s="29">
        <v>0</v>
      </c>
      <c r="F27" s="37">
        <v>0</v>
      </c>
      <c r="G27" s="97"/>
      <c r="H27" s="97"/>
      <c r="I27" s="102"/>
    </row>
    <row r="28" spans="1:9" ht="141" customHeight="1">
      <c r="A28" s="38"/>
      <c r="B28" s="127">
        <v>7</v>
      </c>
      <c r="C28" s="19" t="s">
        <v>48</v>
      </c>
      <c r="D28" s="20">
        <f>D30</f>
        <v>11361.3</v>
      </c>
      <c r="E28" s="20">
        <f>E30</f>
        <v>10660.2</v>
      </c>
      <c r="F28" s="21">
        <f>E28/D28</f>
        <v>0.9382905125293761</v>
      </c>
      <c r="G28" s="95" t="s">
        <v>72</v>
      </c>
      <c r="H28" s="95" t="s">
        <v>67</v>
      </c>
      <c r="I28" s="95"/>
    </row>
    <row r="29" spans="1:9" ht="12.75" customHeight="1">
      <c r="A29" s="38"/>
      <c r="B29" s="128"/>
      <c r="C29" s="22" t="s">
        <v>2</v>
      </c>
      <c r="D29" s="23"/>
      <c r="E29" s="23"/>
      <c r="F29" s="24"/>
      <c r="G29" s="96"/>
      <c r="H29" s="96"/>
      <c r="I29" s="96"/>
    </row>
    <row r="30" spans="1:9" ht="13.5" customHeight="1" thickBot="1">
      <c r="A30" s="38"/>
      <c r="B30" s="129"/>
      <c r="C30" s="28" t="s">
        <v>4</v>
      </c>
      <c r="D30" s="29">
        <v>11361.3</v>
      </c>
      <c r="E30" s="29">
        <v>10660.2</v>
      </c>
      <c r="F30" s="30">
        <f>E30/D30</f>
        <v>0.9382905125293761</v>
      </c>
      <c r="G30" s="97"/>
      <c r="H30" s="97"/>
      <c r="I30" s="97"/>
    </row>
    <row r="31" spans="1:9" ht="126">
      <c r="A31" s="38"/>
      <c r="B31" s="81">
        <v>8</v>
      </c>
      <c r="C31" s="54" t="s">
        <v>49</v>
      </c>
      <c r="D31" s="55">
        <f>D33+D34</f>
        <v>33719.9</v>
      </c>
      <c r="E31" s="55">
        <f>E33+E34</f>
        <v>31682.699999999997</v>
      </c>
      <c r="F31" s="56">
        <f>E31/D31</f>
        <v>0.9395846369651154</v>
      </c>
      <c r="G31" s="143" t="s">
        <v>91</v>
      </c>
      <c r="H31" s="88" t="s">
        <v>73</v>
      </c>
      <c r="I31" s="88"/>
    </row>
    <row r="32" spans="1:9" ht="12.75" customHeight="1">
      <c r="A32" s="38"/>
      <c r="B32" s="82"/>
      <c r="C32" s="57" t="s">
        <v>2</v>
      </c>
      <c r="D32" s="58"/>
      <c r="E32" s="58"/>
      <c r="F32" s="59"/>
      <c r="G32" s="144"/>
      <c r="H32" s="80"/>
      <c r="I32" s="80"/>
    </row>
    <row r="33" spans="1:9" ht="12.75" customHeight="1">
      <c r="A33" s="38"/>
      <c r="B33" s="82"/>
      <c r="C33" s="60" t="s">
        <v>3</v>
      </c>
      <c r="D33" s="58">
        <v>8065.8</v>
      </c>
      <c r="E33" s="58">
        <v>7880.9</v>
      </c>
      <c r="F33" s="59">
        <f>E33/D33</f>
        <v>0.9770760494929207</v>
      </c>
      <c r="G33" s="144"/>
      <c r="H33" s="80"/>
      <c r="I33" s="80"/>
    </row>
    <row r="34" spans="1:9" ht="13.5" customHeight="1" thickBot="1">
      <c r="A34" s="38"/>
      <c r="B34" s="132"/>
      <c r="C34" s="61" t="s">
        <v>4</v>
      </c>
      <c r="D34" s="62">
        <v>25654.1</v>
      </c>
      <c r="E34" s="62">
        <v>23801.8</v>
      </c>
      <c r="F34" s="63">
        <f>E34/D34</f>
        <v>0.9277971162504239</v>
      </c>
      <c r="G34" s="145"/>
      <c r="H34" s="94"/>
      <c r="I34" s="94"/>
    </row>
    <row r="35" spans="1:9" ht="94.5">
      <c r="A35" s="38"/>
      <c r="B35" s="136" t="s">
        <v>53</v>
      </c>
      <c r="C35" s="39" t="s">
        <v>9</v>
      </c>
      <c r="D35" s="40">
        <f>D37</f>
        <v>314.4</v>
      </c>
      <c r="E35" s="40">
        <f>E37</f>
        <v>314.4</v>
      </c>
      <c r="F35" s="41">
        <f>E35/D35</f>
        <v>1</v>
      </c>
      <c r="G35" s="103" t="s">
        <v>90</v>
      </c>
      <c r="H35" s="95" t="s">
        <v>44</v>
      </c>
      <c r="I35" s="95"/>
    </row>
    <row r="36" spans="1:9" ht="12.75" customHeight="1">
      <c r="A36" s="38"/>
      <c r="B36" s="134"/>
      <c r="C36" s="22" t="s">
        <v>2</v>
      </c>
      <c r="D36" s="23"/>
      <c r="E36" s="23"/>
      <c r="F36" s="24"/>
      <c r="G36" s="104"/>
      <c r="H36" s="96"/>
      <c r="I36" s="96"/>
    </row>
    <row r="37" spans="1:9" ht="13.5" customHeight="1" thickBot="1">
      <c r="A37" s="38"/>
      <c r="B37" s="135"/>
      <c r="C37" s="28" t="s">
        <v>4</v>
      </c>
      <c r="D37" s="29">
        <v>314.4</v>
      </c>
      <c r="E37" s="29">
        <v>314.4</v>
      </c>
      <c r="F37" s="30">
        <f>E37/D37</f>
        <v>1</v>
      </c>
      <c r="G37" s="104"/>
      <c r="H37" s="97"/>
      <c r="I37" s="97"/>
    </row>
    <row r="38" spans="1:9" ht="81">
      <c r="A38" s="38"/>
      <c r="B38" s="133" t="s">
        <v>37</v>
      </c>
      <c r="C38" s="42" t="s">
        <v>8</v>
      </c>
      <c r="D38" s="43">
        <f>D40+D41</f>
        <v>33405.5</v>
      </c>
      <c r="E38" s="43">
        <f>E40+E41</f>
        <v>31368.300000000003</v>
      </c>
      <c r="F38" s="44">
        <f>E38/D38</f>
        <v>0.9390160302944127</v>
      </c>
      <c r="G38" s="103" t="s">
        <v>89</v>
      </c>
      <c r="H38" s="103" t="s">
        <v>67</v>
      </c>
      <c r="I38" s="103"/>
    </row>
    <row r="39" spans="1:9" ht="12.75">
      <c r="A39" s="38"/>
      <c r="B39" s="134"/>
      <c r="C39" s="22" t="s">
        <v>2</v>
      </c>
      <c r="D39" s="23"/>
      <c r="E39" s="23"/>
      <c r="F39" s="24"/>
      <c r="G39" s="104"/>
      <c r="H39" s="104"/>
      <c r="I39" s="104"/>
    </row>
    <row r="40" spans="1:9" ht="12.75">
      <c r="A40" s="38"/>
      <c r="B40" s="134"/>
      <c r="C40" s="25" t="s">
        <v>3</v>
      </c>
      <c r="D40" s="58">
        <v>8065.8</v>
      </c>
      <c r="E40" s="58">
        <v>7880.9</v>
      </c>
      <c r="F40" s="24">
        <f>E40/D40</f>
        <v>0.9770760494929207</v>
      </c>
      <c r="G40" s="104"/>
      <c r="H40" s="104"/>
      <c r="I40" s="104"/>
    </row>
    <row r="41" spans="1:9" ht="13.5" thickBot="1">
      <c r="A41" s="38"/>
      <c r="B41" s="135"/>
      <c r="C41" s="28" t="s">
        <v>4</v>
      </c>
      <c r="D41" s="45">
        <v>25339.7</v>
      </c>
      <c r="E41" s="23">
        <v>23487.4</v>
      </c>
      <c r="F41" s="24">
        <f>E41/D41</f>
        <v>0.9269012656029867</v>
      </c>
      <c r="G41" s="105"/>
      <c r="H41" s="105"/>
      <c r="I41" s="105"/>
    </row>
    <row r="42" spans="1:9" ht="81" customHeight="1">
      <c r="A42" s="38"/>
      <c r="B42" s="127">
        <v>9</v>
      </c>
      <c r="C42" s="19" t="s">
        <v>50</v>
      </c>
      <c r="D42" s="20">
        <f>D45+D48</f>
        <v>1567.4</v>
      </c>
      <c r="E42" s="20">
        <f>E45+E48</f>
        <v>1567.4</v>
      </c>
      <c r="F42" s="21">
        <f>E42/D42</f>
        <v>1</v>
      </c>
      <c r="G42" s="95" t="s">
        <v>74</v>
      </c>
      <c r="H42" s="95" t="s">
        <v>67</v>
      </c>
      <c r="I42" s="95"/>
    </row>
    <row r="43" spans="1:9" ht="12.75" customHeight="1">
      <c r="A43" s="38"/>
      <c r="B43" s="128"/>
      <c r="C43" s="22" t="s">
        <v>2</v>
      </c>
      <c r="D43" s="23"/>
      <c r="E43" s="23"/>
      <c r="F43" s="24"/>
      <c r="G43" s="96"/>
      <c r="H43" s="96"/>
      <c r="I43" s="96"/>
    </row>
    <row r="44" spans="1:9" ht="13.5" customHeight="1" thickBot="1">
      <c r="A44" s="38"/>
      <c r="B44" s="128"/>
      <c r="C44" s="33" t="s">
        <v>4</v>
      </c>
      <c r="D44" s="23">
        <f>D45+D48</f>
        <v>1567.4</v>
      </c>
      <c r="E44" s="23">
        <f>E45+E48</f>
        <v>1567.4</v>
      </c>
      <c r="F44" s="24">
        <f>E44/D44</f>
        <v>1</v>
      </c>
      <c r="G44" s="97"/>
      <c r="H44" s="97"/>
      <c r="I44" s="97"/>
    </row>
    <row r="45" spans="1:9" ht="54">
      <c r="A45" s="38"/>
      <c r="B45" s="136" t="s">
        <v>10</v>
      </c>
      <c r="C45" s="46" t="s">
        <v>14</v>
      </c>
      <c r="D45" s="47">
        <f>D47</f>
        <v>1385.4</v>
      </c>
      <c r="E45" s="47">
        <f>E47</f>
        <v>1385.4</v>
      </c>
      <c r="F45" s="48">
        <f>E45/D45</f>
        <v>1</v>
      </c>
      <c r="G45" s="95" t="s">
        <v>77</v>
      </c>
      <c r="H45" s="95" t="s">
        <v>67</v>
      </c>
      <c r="I45" s="95"/>
    </row>
    <row r="46" spans="1:9" ht="19.5" customHeight="1">
      <c r="A46" s="38"/>
      <c r="B46" s="134"/>
      <c r="C46" s="22" t="s">
        <v>2</v>
      </c>
      <c r="D46" s="23"/>
      <c r="E46" s="23"/>
      <c r="F46" s="24"/>
      <c r="G46" s="96"/>
      <c r="H46" s="96"/>
      <c r="I46" s="96"/>
    </row>
    <row r="47" spans="1:12" ht="249.75" customHeight="1" thickBot="1">
      <c r="A47" s="38"/>
      <c r="B47" s="135"/>
      <c r="C47" s="28" t="s">
        <v>4</v>
      </c>
      <c r="D47" s="29">
        <v>1385.4</v>
      </c>
      <c r="E47" s="29">
        <v>1385.4</v>
      </c>
      <c r="F47" s="30">
        <f>E47/D47</f>
        <v>1</v>
      </c>
      <c r="G47" s="97"/>
      <c r="H47" s="97"/>
      <c r="I47" s="97"/>
      <c r="L47" s="17"/>
    </row>
    <row r="48" spans="1:9" ht="81">
      <c r="A48" s="38"/>
      <c r="B48" s="136" t="s">
        <v>11</v>
      </c>
      <c r="C48" s="39" t="s">
        <v>15</v>
      </c>
      <c r="D48" s="40">
        <f>D50</f>
        <v>182</v>
      </c>
      <c r="E48" s="40">
        <f>E50</f>
        <v>182</v>
      </c>
      <c r="F48" s="41">
        <f>E48/D48</f>
        <v>1</v>
      </c>
      <c r="G48" s="95" t="s">
        <v>75</v>
      </c>
      <c r="H48" s="95" t="s">
        <v>67</v>
      </c>
      <c r="I48" s="95"/>
    </row>
    <row r="49" spans="1:9" ht="12.75">
      <c r="A49" s="38"/>
      <c r="B49" s="134"/>
      <c r="C49" s="22" t="s">
        <v>2</v>
      </c>
      <c r="D49" s="23"/>
      <c r="E49" s="23"/>
      <c r="F49" s="24"/>
      <c r="G49" s="96"/>
      <c r="H49" s="96"/>
      <c r="I49" s="96"/>
    </row>
    <row r="50" spans="1:9" ht="13.5" thickBot="1">
      <c r="A50" s="38"/>
      <c r="B50" s="135"/>
      <c r="C50" s="28" t="s">
        <v>4</v>
      </c>
      <c r="D50" s="29">
        <v>182</v>
      </c>
      <c r="E50" s="29">
        <v>182</v>
      </c>
      <c r="F50" s="30">
        <f>E50/D50</f>
        <v>1</v>
      </c>
      <c r="G50" s="97"/>
      <c r="H50" s="97"/>
      <c r="I50" s="97"/>
    </row>
    <row r="51" spans="1:10" ht="113.25" customHeight="1">
      <c r="A51" s="38"/>
      <c r="B51" s="81">
        <v>10</v>
      </c>
      <c r="C51" s="54" t="s">
        <v>51</v>
      </c>
      <c r="D51" s="55">
        <f>D53+D54+D55</f>
        <v>18940.9</v>
      </c>
      <c r="E51" s="55">
        <f>E53+E54+E55</f>
        <v>17900.5</v>
      </c>
      <c r="F51" s="56">
        <f>E51/D51</f>
        <v>0.9450712479343641</v>
      </c>
      <c r="G51" s="88" t="s">
        <v>79</v>
      </c>
      <c r="H51" s="88" t="s">
        <v>73</v>
      </c>
      <c r="I51" s="88"/>
      <c r="J51" s="16"/>
    </row>
    <row r="52" spans="1:10" ht="12.75" customHeight="1">
      <c r="A52" s="38"/>
      <c r="B52" s="82"/>
      <c r="C52" s="57" t="s">
        <v>2</v>
      </c>
      <c r="D52" s="58"/>
      <c r="E52" s="58"/>
      <c r="F52" s="59"/>
      <c r="G52" s="80"/>
      <c r="H52" s="80"/>
      <c r="I52" s="80"/>
      <c r="J52" s="16"/>
    </row>
    <row r="53" spans="1:10" ht="12.75" customHeight="1">
      <c r="A53" s="38"/>
      <c r="B53" s="82"/>
      <c r="C53" s="60" t="s">
        <v>3</v>
      </c>
      <c r="D53" s="58">
        <f>D58</f>
        <v>5028.7</v>
      </c>
      <c r="E53" s="58">
        <f>E58</f>
        <v>5028.7</v>
      </c>
      <c r="F53" s="59">
        <f>E53/D53</f>
        <v>1</v>
      </c>
      <c r="G53" s="80"/>
      <c r="H53" s="80"/>
      <c r="I53" s="80"/>
      <c r="J53" s="16"/>
    </row>
    <row r="54" spans="1:10" ht="13.5" customHeight="1">
      <c r="A54" s="38"/>
      <c r="B54" s="82"/>
      <c r="C54" s="61" t="s">
        <v>4</v>
      </c>
      <c r="D54" s="62">
        <f>D59+D63</f>
        <v>9988.5</v>
      </c>
      <c r="E54" s="62">
        <f>E59+E63</f>
        <v>8948.1</v>
      </c>
      <c r="F54" s="63">
        <f>E54/D54</f>
        <v>0.895840216248686</v>
      </c>
      <c r="G54" s="80"/>
      <c r="H54" s="93"/>
      <c r="I54" s="93"/>
      <c r="J54" s="16"/>
    </row>
    <row r="55" spans="1:10" ht="13.5" thickBot="1">
      <c r="A55" s="38"/>
      <c r="B55" s="132"/>
      <c r="C55" s="68" t="s">
        <v>78</v>
      </c>
      <c r="D55" s="69">
        <f>D60</f>
        <v>3923.7</v>
      </c>
      <c r="E55" s="69">
        <f>E60</f>
        <v>3923.7</v>
      </c>
      <c r="F55" s="63">
        <f>E55/D55</f>
        <v>1</v>
      </c>
      <c r="G55" s="98"/>
      <c r="H55" s="99"/>
      <c r="I55" s="99"/>
      <c r="J55" s="16"/>
    </row>
    <row r="56" spans="1:10" ht="112.5" customHeight="1">
      <c r="A56" s="38"/>
      <c r="B56" s="137" t="s">
        <v>12</v>
      </c>
      <c r="C56" s="64" t="s">
        <v>16</v>
      </c>
      <c r="D56" s="65">
        <f>D58+D59+D60</f>
        <v>18491</v>
      </c>
      <c r="E56" s="65">
        <f>E58+E59+E60</f>
        <v>17450.600000000002</v>
      </c>
      <c r="F56" s="66">
        <f>E56/D56</f>
        <v>0.9437347898977883</v>
      </c>
      <c r="G56" s="88" t="s">
        <v>80</v>
      </c>
      <c r="H56" s="88" t="s">
        <v>73</v>
      </c>
      <c r="I56" s="88"/>
      <c r="J56" s="16"/>
    </row>
    <row r="57" spans="1:9" ht="12.75" customHeight="1">
      <c r="A57" s="38"/>
      <c r="B57" s="138"/>
      <c r="C57" s="57" t="s">
        <v>2</v>
      </c>
      <c r="D57" s="58"/>
      <c r="E57" s="58"/>
      <c r="F57" s="59"/>
      <c r="G57" s="80"/>
      <c r="H57" s="80"/>
      <c r="I57" s="80"/>
    </row>
    <row r="58" spans="1:9" ht="13.5" customHeight="1" thickBot="1">
      <c r="A58" s="38"/>
      <c r="B58" s="138"/>
      <c r="C58" s="60" t="s">
        <v>3</v>
      </c>
      <c r="D58" s="58">
        <v>5028.7</v>
      </c>
      <c r="E58" s="58">
        <v>5028.7</v>
      </c>
      <c r="F58" s="67">
        <f>E58/D58</f>
        <v>1</v>
      </c>
      <c r="G58" s="80"/>
      <c r="H58" s="80"/>
      <c r="I58" s="80"/>
    </row>
    <row r="59" spans="1:9" ht="20.25" customHeight="1" thickBot="1">
      <c r="A59" s="38"/>
      <c r="B59" s="138"/>
      <c r="C59" s="61" t="s">
        <v>4</v>
      </c>
      <c r="D59" s="58">
        <v>9538.6</v>
      </c>
      <c r="E59" s="58">
        <v>8498.2</v>
      </c>
      <c r="F59" s="67">
        <f>E59/D59</f>
        <v>0.890927389763697</v>
      </c>
      <c r="G59" s="80"/>
      <c r="H59" s="93"/>
      <c r="I59" s="93"/>
    </row>
    <row r="60" spans="1:9" ht="21.75" customHeight="1" thickBot="1">
      <c r="A60" s="38"/>
      <c r="B60" s="139"/>
      <c r="C60" s="68" t="s">
        <v>78</v>
      </c>
      <c r="D60" s="69">
        <v>3923.7</v>
      </c>
      <c r="E60" s="69">
        <v>3923.7</v>
      </c>
      <c r="F60" s="67">
        <f>E60/D60</f>
        <v>1</v>
      </c>
      <c r="G60" s="98"/>
      <c r="H60" s="99"/>
      <c r="I60" s="99"/>
    </row>
    <row r="61" spans="1:9" ht="54" customHeight="1">
      <c r="A61" s="38"/>
      <c r="B61" s="140" t="s">
        <v>13</v>
      </c>
      <c r="C61" s="64" t="s">
        <v>17</v>
      </c>
      <c r="D61" s="65">
        <f>D63</f>
        <v>449.9</v>
      </c>
      <c r="E61" s="65">
        <f>E63</f>
        <v>449.9</v>
      </c>
      <c r="F61" s="66">
        <f>E61/D61</f>
        <v>1</v>
      </c>
      <c r="G61" s="85" t="s">
        <v>76</v>
      </c>
      <c r="H61" s="85" t="s">
        <v>67</v>
      </c>
      <c r="I61" s="88"/>
    </row>
    <row r="62" spans="1:9" ht="12.75" customHeight="1">
      <c r="A62" s="38"/>
      <c r="B62" s="138"/>
      <c r="C62" s="57" t="s">
        <v>2</v>
      </c>
      <c r="D62" s="58"/>
      <c r="E62" s="58"/>
      <c r="F62" s="59"/>
      <c r="G62" s="86"/>
      <c r="H62" s="86"/>
      <c r="I62" s="89"/>
    </row>
    <row r="63" spans="1:9" ht="30.75" customHeight="1" thickBot="1">
      <c r="A63" s="38"/>
      <c r="B63" s="138"/>
      <c r="C63" s="60" t="s">
        <v>4</v>
      </c>
      <c r="D63" s="58">
        <v>449.9</v>
      </c>
      <c r="E63" s="58">
        <v>449.9</v>
      </c>
      <c r="F63" s="59">
        <f>E63/D63</f>
        <v>1</v>
      </c>
      <c r="G63" s="87"/>
      <c r="H63" s="87"/>
      <c r="I63" s="90"/>
    </row>
    <row r="64" spans="1:10" ht="168" customHeight="1">
      <c r="A64" s="38"/>
      <c r="B64" s="81">
        <v>11</v>
      </c>
      <c r="C64" s="54" t="s">
        <v>56</v>
      </c>
      <c r="D64" s="55">
        <f>D66+D67</f>
        <v>29507.199999999997</v>
      </c>
      <c r="E64" s="55">
        <f>E66+E67</f>
        <v>28430.600000000002</v>
      </c>
      <c r="F64" s="70">
        <f>E64/D64</f>
        <v>0.9635139898058781</v>
      </c>
      <c r="G64" s="88" t="s">
        <v>82</v>
      </c>
      <c r="H64" s="79" t="s">
        <v>67</v>
      </c>
      <c r="I64" s="79"/>
      <c r="J64" s="16"/>
    </row>
    <row r="65" spans="1:10" ht="15" customHeight="1">
      <c r="A65" s="38"/>
      <c r="B65" s="82"/>
      <c r="C65" s="57" t="s">
        <v>2</v>
      </c>
      <c r="D65" s="58"/>
      <c r="E65" s="58"/>
      <c r="F65" s="59"/>
      <c r="G65" s="89"/>
      <c r="H65" s="80"/>
      <c r="I65" s="80"/>
      <c r="J65" s="16"/>
    </row>
    <row r="66" spans="1:10" ht="25.5" customHeight="1">
      <c r="A66" s="38"/>
      <c r="B66" s="82"/>
      <c r="C66" s="60" t="s">
        <v>3</v>
      </c>
      <c r="D66" s="58">
        <v>25638.6</v>
      </c>
      <c r="E66" s="58">
        <v>24713.4</v>
      </c>
      <c r="F66" s="63">
        <f>E66/D66</f>
        <v>0.9639137862441788</v>
      </c>
      <c r="G66" s="89"/>
      <c r="H66" s="80"/>
      <c r="I66" s="80"/>
      <c r="J66" s="16"/>
    </row>
    <row r="67" spans="1:10" ht="20.25" customHeight="1" thickBot="1">
      <c r="A67" s="38"/>
      <c r="B67" s="82"/>
      <c r="C67" s="61" t="s">
        <v>4</v>
      </c>
      <c r="D67" s="73">
        <v>3868.6</v>
      </c>
      <c r="E67" s="58">
        <v>3717.2</v>
      </c>
      <c r="F67" s="63">
        <f>E67/D67</f>
        <v>0.9608643953885126</v>
      </c>
      <c r="G67" s="90"/>
      <c r="H67" s="80"/>
      <c r="I67" s="80"/>
      <c r="J67" s="16"/>
    </row>
    <row r="68" spans="1:9" ht="114" customHeight="1">
      <c r="A68" s="38"/>
      <c r="B68" s="81">
        <v>12</v>
      </c>
      <c r="C68" s="54" t="s">
        <v>57</v>
      </c>
      <c r="D68" s="55">
        <f>D71+D72+D70</f>
        <v>10530</v>
      </c>
      <c r="E68" s="55">
        <f>E71+E72+E70</f>
        <v>10530</v>
      </c>
      <c r="F68" s="66">
        <f>E68/D68</f>
        <v>1</v>
      </c>
      <c r="G68" s="88" t="s">
        <v>83</v>
      </c>
      <c r="H68" s="88" t="s">
        <v>67</v>
      </c>
      <c r="I68" s="79"/>
    </row>
    <row r="69" spans="1:9" ht="12.75" customHeight="1">
      <c r="A69" s="38"/>
      <c r="B69" s="82"/>
      <c r="C69" s="57" t="s">
        <v>2</v>
      </c>
      <c r="D69" s="58"/>
      <c r="E69" s="58"/>
      <c r="F69" s="59"/>
      <c r="G69" s="80"/>
      <c r="H69" s="80"/>
      <c r="I69" s="80"/>
    </row>
    <row r="70" spans="1:9" ht="12.75" customHeight="1">
      <c r="A70" s="38"/>
      <c r="B70" s="82"/>
      <c r="C70" s="60" t="s">
        <v>40</v>
      </c>
      <c r="D70" s="58">
        <v>6480</v>
      </c>
      <c r="E70" s="58">
        <v>6480</v>
      </c>
      <c r="F70" s="71">
        <f>E70/D70</f>
        <v>1</v>
      </c>
      <c r="G70" s="80"/>
      <c r="H70" s="80"/>
      <c r="I70" s="80"/>
    </row>
    <row r="71" spans="1:9" ht="13.5" customHeight="1">
      <c r="A71" s="38"/>
      <c r="B71" s="82"/>
      <c r="C71" s="60" t="s">
        <v>3</v>
      </c>
      <c r="D71" s="58">
        <v>3520</v>
      </c>
      <c r="E71" s="58">
        <v>3520</v>
      </c>
      <c r="F71" s="71">
        <f>E71/D71</f>
        <v>1</v>
      </c>
      <c r="G71" s="80"/>
      <c r="H71" s="93"/>
      <c r="I71" s="80"/>
    </row>
    <row r="72" spans="1:9" ht="13.5" customHeight="1" thickBot="1">
      <c r="A72" s="38"/>
      <c r="B72" s="82"/>
      <c r="C72" s="60" t="s">
        <v>4</v>
      </c>
      <c r="D72" s="58">
        <v>530</v>
      </c>
      <c r="E72" s="58">
        <v>530</v>
      </c>
      <c r="F72" s="71">
        <f>E72/D72</f>
        <v>1</v>
      </c>
      <c r="G72" s="94"/>
      <c r="H72" s="93"/>
      <c r="I72" s="80"/>
    </row>
    <row r="73" spans="1:9" ht="96" customHeight="1">
      <c r="A73" s="38"/>
      <c r="B73" s="81">
        <v>13</v>
      </c>
      <c r="C73" s="54" t="s">
        <v>38</v>
      </c>
      <c r="D73" s="55">
        <f>D76+D77+D75</f>
        <v>64652.600000000006</v>
      </c>
      <c r="E73" s="55">
        <f>E76+E77+E75</f>
        <v>59383</v>
      </c>
      <c r="F73" s="70">
        <f>E73/D73</f>
        <v>0.9184936104657816</v>
      </c>
      <c r="G73" s="91" t="s">
        <v>81</v>
      </c>
      <c r="H73" s="88" t="s">
        <v>67</v>
      </c>
      <c r="I73" s="79" t="s">
        <v>84</v>
      </c>
    </row>
    <row r="74" spans="1:9" ht="12.75" customHeight="1">
      <c r="A74" s="38"/>
      <c r="B74" s="82"/>
      <c r="C74" s="57" t="s">
        <v>2</v>
      </c>
      <c r="D74" s="58"/>
      <c r="E74" s="58"/>
      <c r="F74" s="59"/>
      <c r="G74" s="80"/>
      <c r="H74" s="80"/>
      <c r="I74" s="80"/>
    </row>
    <row r="75" spans="1:9" ht="12.75" customHeight="1">
      <c r="A75" s="38"/>
      <c r="B75" s="82"/>
      <c r="C75" s="60" t="s">
        <v>40</v>
      </c>
      <c r="D75" s="58"/>
      <c r="E75" s="58"/>
      <c r="F75" s="59"/>
      <c r="G75" s="80"/>
      <c r="H75" s="80"/>
      <c r="I75" s="80"/>
    </row>
    <row r="76" spans="1:9" ht="13.5" customHeight="1">
      <c r="A76" s="38"/>
      <c r="B76" s="82"/>
      <c r="C76" s="60" t="s">
        <v>3</v>
      </c>
      <c r="D76" s="58">
        <v>60743.8</v>
      </c>
      <c r="E76" s="58">
        <v>55783.9</v>
      </c>
      <c r="F76" s="71">
        <f>E76/D76</f>
        <v>0.9183472222679516</v>
      </c>
      <c r="G76" s="80"/>
      <c r="H76" s="93"/>
      <c r="I76" s="80"/>
    </row>
    <row r="77" spans="1:9" ht="13.5" thickBot="1">
      <c r="A77" s="38"/>
      <c r="B77" s="82"/>
      <c r="C77" s="60" t="s">
        <v>4</v>
      </c>
      <c r="D77" s="72">
        <v>3908.8</v>
      </c>
      <c r="E77" s="72">
        <v>3599.1</v>
      </c>
      <c r="F77" s="71">
        <f>E77/D77</f>
        <v>0.9207685223086368</v>
      </c>
      <c r="G77" s="92"/>
      <c r="H77" s="93"/>
      <c r="I77" s="80"/>
    </row>
    <row r="78" spans="2:9" ht="105" customHeight="1">
      <c r="B78" s="127">
        <v>14</v>
      </c>
      <c r="C78" s="77" t="s">
        <v>85</v>
      </c>
      <c r="D78" s="55">
        <f>D81+D80</f>
        <v>1195.6</v>
      </c>
      <c r="E78" s="55">
        <f>E81+E80</f>
        <v>1040.1</v>
      </c>
      <c r="F78" s="70">
        <f>E78/D78</f>
        <v>0.8699397791903647</v>
      </c>
      <c r="G78" s="146" t="s">
        <v>86</v>
      </c>
      <c r="H78" s="146" t="s">
        <v>67</v>
      </c>
      <c r="I78" s="149" t="s">
        <v>68</v>
      </c>
    </row>
    <row r="79" spans="2:9" ht="13.5" customHeight="1">
      <c r="B79" s="128"/>
      <c r="C79" s="57" t="s">
        <v>2</v>
      </c>
      <c r="D79" s="45"/>
      <c r="E79" s="45"/>
      <c r="F79" s="50"/>
      <c r="G79" s="147"/>
      <c r="H79" s="147"/>
      <c r="I79" s="150"/>
    </row>
    <row r="80" spans="2:9" ht="13.5" customHeight="1">
      <c r="B80" s="128"/>
      <c r="C80" s="60" t="s">
        <v>3</v>
      </c>
      <c r="D80" s="58">
        <v>725</v>
      </c>
      <c r="E80" s="58">
        <v>630.7</v>
      </c>
      <c r="F80" s="71">
        <f aca="true" t="shared" si="0" ref="F80:F86">E80/D80</f>
        <v>0.8699310344827587</v>
      </c>
      <c r="G80" s="147"/>
      <c r="H80" s="147"/>
      <c r="I80" s="150"/>
    </row>
    <row r="81" spans="2:9" ht="13.5" customHeight="1" thickBot="1">
      <c r="B81" s="129"/>
      <c r="C81" s="60" t="s">
        <v>4</v>
      </c>
      <c r="D81" s="72">
        <v>470.6</v>
      </c>
      <c r="E81" s="72">
        <v>409.4</v>
      </c>
      <c r="F81" s="71">
        <f t="shared" si="0"/>
        <v>0.8699532511687207</v>
      </c>
      <c r="G81" s="148"/>
      <c r="H81" s="148"/>
      <c r="I81" s="151"/>
    </row>
    <row r="82" spans="2:9" ht="34.5" customHeight="1" thickBot="1">
      <c r="B82" s="125" t="s">
        <v>5</v>
      </c>
      <c r="C82" s="126"/>
      <c r="D82" s="74">
        <f>D73+D68+D64+D51+D42+D31+D28+D25+D21+D18+D15+D11+D7+D78</f>
        <v>202391.84055999998</v>
      </c>
      <c r="E82" s="74">
        <f>E73+E68+E64+E51+E42+E31+E28+E25+E21+E18+E15+E11+E7+E78</f>
        <v>190455.58259000003</v>
      </c>
      <c r="F82" s="78">
        <f t="shared" si="0"/>
        <v>0.9410240159041323</v>
      </c>
      <c r="G82" s="75"/>
      <c r="H82" s="75"/>
      <c r="I82" s="76"/>
    </row>
    <row r="83" spans="2:9" ht="12.75">
      <c r="B83" s="49"/>
      <c r="C83" s="33" t="s">
        <v>40</v>
      </c>
      <c r="D83" s="45">
        <f>D75+D70</f>
        <v>6480</v>
      </c>
      <c r="E83" s="45">
        <f>E75+E70</f>
        <v>6480</v>
      </c>
      <c r="F83" s="50">
        <f t="shared" si="0"/>
        <v>1</v>
      </c>
      <c r="G83" s="51"/>
      <c r="H83" s="52"/>
      <c r="I83" s="52"/>
    </row>
    <row r="84" spans="2:9" ht="12.75">
      <c r="B84" s="49"/>
      <c r="C84" s="33" t="s">
        <v>3</v>
      </c>
      <c r="D84" s="31">
        <f>D76+D71+D66+D53+D33+D23+D13+D9+D80</f>
        <v>108361.5</v>
      </c>
      <c r="E84" s="31">
        <f>E76+E71+E66+E53+E33+E23+E13+E9+E80</f>
        <v>101806</v>
      </c>
      <c r="F84" s="50">
        <f t="shared" si="0"/>
        <v>0.9395034214181236</v>
      </c>
      <c r="G84" s="51"/>
      <c r="H84" s="52"/>
      <c r="I84" s="52"/>
    </row>
    <row r="85" spans="2:9" ht="12.75">
      <c r="B85" s="49"/>
      <c r="C85" s="49" t="s">
        <v>4</v>
      </c>
      <c r="D85" s="23">
        <f>D77+D72+D67+D54+D44+D34+D30+D27+D24+D20+D17+D14+D10+D81</f>
        <v>83626.64056</v>
      </c>
      <c r="E85" s="23">
        <f>E77+E72+E67+E54+E44+E34+E30+E27+E24+E20+E17+E14+E10+E81</f>
        <v>78245.88259</v>
      </c>
      <c r="F85" s="36">
        <f t="shared" si="0"/>
        <v>0.9356573702594277</v>
      </c>
      <c r="G85" s="51"/>
      <c r="H85" s="52"/>
      <c r="I85" s="52"/>
    </row>
    <row r="86" spans="2:9" ht="12.75">
      <c r="B86" s="49"/>
      <c r="C86" s="49" t="s">
        <v>78</v>
      </c>
      <c r="D86" s="45">
        <f>D60</f>
        <v>3923.7</v>
      </c>
      <c r="E86" s="45">
        <f>E60</f>
        <v>3923.7</v>
      </c>
      <c r="F86" s="36">
        <f t="shared" si="0"/>
        <v>1</v>
      </c>
      <c r="G86" s="51"/>
      <c r="H86" s="52"/>
      <c r="I86" s="52"/>
    </row>
    <row r="88" spans="3:9" ht="12.75">
      <c r="C88" s="83" t="s">
        <v>87</v>
      </c>
      <c r="D88" s="83"/>
      <c r="E88" s="83"/>
      <c r="G88" s="84" t="s">
        <v>88</v>
      </c>
      <c r="H88" s="84"/>
      <c r="I88" s="84"/>
    </row>
  </sheetData>
  <sheetProtection/>
  <mergeCells count="91">
    <mergeCell ref="B78:B81"/>
    <mergeCell ref="G78:G81"/>
    <mergeCell ref="H78:H81"/>
    <mergeCell ref="I78:I81"/>
    <mergeCell ref="B28:B30"/>
    <mergeCell ref="C5:C6"/>
    <mergeCell ref="F5:F6"/>
    <mergeCell ref="B15:B17"/>
    <mergeCell ref="B5:B6"/>
    <mergeCell ref="H5:H6"/>
    <mergeCell ref="G25:G27"/>
    <mergeCell ref="G5:G6"/>
    <mergeCell ref="B35:B37"/>
    <mergeCell ref="B64:B67"/>
    <mergeCell ref="G7:G10"/>
    <mergeCell ref="H7:H10"/>
    <mergeCell ref="H25:H27"/>
    <mergeCell ref="G31:G34"/>
    <mergeCell ref="H31:H34"/>
    <mergeCell ref="B68:B72"/>
    <mergeCell ref="B45:B47"/>
    <mergeCell ref="B48:B50"/>
    <mergeCell ref="B51:B55"/>
    <mergeCell ref="B56:B60"/>
    <mergeCell ref="B61:B63"/>
    <mergeCell ref="B82:C82"/>
    <mergeCell ref="B18:B20"/>
    <mergeCell ref="B21:B24"/>
    <mergeCell ref="B25:B27"/>
    <mergeCell ref="D5:E5"/>
    <mergeCell ref="B7:B10"/>
    <mergeCell ref="B11:B14"/>
    <mergeCell ref="B42:B44"/>
    <mergeCell ref="B31:B34"/>
    <mergeCell ref="B38:B41"/>
    <mergeCell ref="I7:I10"/>
    <mergeCell ref="B2:H4"/>
    <mergeCell ref="G11:G14"/>
    <mergeCell ref="H11:H14"/>
    <mergeCell ref="I11:I14"/>
    <mergeCell ref="I5:I6"/>
    <mergeCell ref="I31:I34"/>
    <mergeCell ref="I15:I17"/>
    <mergeCell ref="G18:G20"/>
    <mergeCell ref="H18:H20"/>
    <mergeCell ref="I18:I20"/>
    <mergeCell ref="G21:G24"/>
    <mergeCell ref="H21:H24"/>
    <mergeCell ref="I21:I24"/>
    <mergeCell ref="G15:G17"/>
    <mergeCell ref="H15:H17"/>
    <mergeCell ref="G42:G44"/>
    <mergeCell ref="H42:H44"/>
    <mergeCell ref="I25:I27"/>
    <mergeCell ref="G28:G30"/>
    <mergeCell ref="H28:H30"/>
    <mergeCell ref="I28:I30"/>
    <mergeCell ref="G38:G41"/>
    <mergeCell ref="G35:G37"/>
    <mergeCell ref="H38:H41"/>
    <mergeCell ref="I38:I41"/>
    <mergeCell ref="H56:H60"/>
    <mergeCell ref="I56:I60"/>
    <mergeCell ref="H35:H37"/>
    <mergeCell ref="I35:I37"/>
    <mergeCell ref="G45:G47"/>
    <mergeCell ref="H45:H47"/>
    <mergeCell ref="I45:I47"/>
    <mergeCell ref="G48:G50"/>
    <mergeCell ref="H48:H50"/>
    <mergeCell ref="I48:I50"/>
    <mergeCell ref="I73:I77"/>
    <mergeCell ref="G64:G67"/>
    <mergeCell ref="G68:G72"/>
    <mergeCell ref="H68:H72"/>
    <mergeCell ref="I68:I72"/>
    <mergeCell ref="I42:I44"/>
    <mergeCell ref="G51:G55"/>
    <mergeCell ref="H51:H55"/>
    <mergeCell ref="I51:I55"/>
    <mergeCell ref="G56:G60"/>
    <mergeCell ref="H64:H67"/>
    <mergeCell ref="I64:I67"/>
    <mergeCell ref="B73:B77"/>
    <mergeCell ref="C88:E88"/>
    <mergeCell ref="G88:I88"/>
    <mergeCell ref="G61:G63"/>
    <mergeCell ref="H61:H63"/>
    <mergeCell ref="I61:I63"/>
    <mergeCell ref="G73:G77"/>
    <mergeCell ref="H73:H77"/>
  </mergeCells>
  <printOptions horizontalCentered="1"/>
  <pageMargins left="0.1968503937007874" right="0.1968503937007874" top="0.1968503937007874" bottom="0.1968503937007874" header="0.5118110236220472" footer="0.5118110236220472"/>
  <pageSetup fitToHeight="2" horizontalDpi="600" verticalDpi="600" orientation="landscape" paperSize="9" scale="75" r:id="rId3"/>
  <legacyDrawing r:id="rId2"/>
</worksheet>
</file>

<file path=xl/worksheets/sheet2.xml><?xml version="1.0" encoding="utf-8"?>
<worksheet xmlns="http://schemas.openxmlformats.org/spreadsheetml/2006/main" xmlns:r="http://schemas.openxmlformats.org/officeDocument/2006/relationships">
  <dimension ref="A1:E24"/>
  <sheetViews>
    <sheetView zoomScalePageLayoutView="0" workbookViewId="0" topLeftCell="A1">
      <selection activeCell="L1" sqref="L1"/>
    </sheetView>
  </sheetViews>
  <sheetFormatPr defaultColWidth="9.00390625" defaultRowHeight="12.75"/>
  <cols>
    <col min="2" max="2" width="50.875" style="0" customWidth="1"/>
  </cols>
  <sheetData>
    <row r="1" spans="1:5" ht="18.75">
      <c r="A1" s="5" t="s">
        <v>21</v>
      </c>
      <c r="B1" s="153" t="s">
        <v>1</v>
      </c>
      <c r="C1" s="153" t="s">
        <v>23</v>
      </c>
      <c r="D1" s="153" t="s">
        <v>24</v>
      </c>
      <c r="E1" s="153" t="s">
        <v>25</v>
      </c>
    </row>
    <row r="2" spans="1:5" ht="19.5" thickBot="1">
      <c r="A2" s="6" t="s">
        <v>22</v>
      </c>
      <c r="B2" s="154"/>
      <c r="C2" s="154"/>
      <c r="D2" s="154"/>
      <c r="E2" s="154"/>
    </row>
    <row r="3" spans="1:5" ht="19.5">
      <c r="A3" s="153">
        <v>1</v>
      </c>
      <c r="B3" s="7" t="s">
        <v>18</v>
      </c>
      <c r="C3" s="153">
        <v>10594.2</v>
      </c>
      <c r="D3" s="153">
        <v>10279.5</v>
      </c>
      <c r="E3" s="153">
        <v>100</v>
      </c>
    </row>
    <row r="4" spans="1:5" ht="116.25" thickBot="1">
      <c r="A4" s="154"/>
      <c r="B4" s="8" t="s">
        <v>26</v>
      </c>
      <c r="C4" s="154"/>
      <c r="D4" s="154"/>
      <c r="E4" s="154"/>
    </row>
    <row r="5" spans="1:5" ht="78.75" thickBot="1">
      <c r="A5" s="6">
        <v>2</v>
      </c>
      <c r="B5" s="9" t="s">
        <v>27</v>
      </c>
      <c r="C5" s="10">
        <v>644</v>
      </c>
      <c r="D5" s="10">
        <v>588</v>
      </c>
      <c r="E5" s="10">
        <v>91.3</v>
      </c>
    </row>
    <row r="6" spans="1:5" ht="98.25" thickBot="1">
      <c r="A6" s="6">
        <v>3</v>
      </c>
      <c r="B6" s="9" t="s">
        <v>28</v>
      </c>
      <c r="C6" s="10">
        <v>12968.6</v>
      </c>
      <c r="D6" s="11">
        <v>12964.1</v>
      </c>
      <c r="E6" s="12">
        <v>100</v>
      </c>
    </row>
    <row r="7" spans="1:5" ht="117.75" thickBot="1">
      <c r="A7" s="6">
        <v>4</v>
      </c>
      <c r="B7" s="9" t="s">
        <v>29</v>
      </c>
      <c r="C7" s="10">
        <v>193.3</v>
      </c>
      <c r="D7" s="10">
        <v>127.4</v>
      </c>
      <c r="E7" s="10">
        <v>65.9</v>
      </c>
    </row>
    <row r="8" spans="1:5" ht="19.5">
      <c r="A8" s="153">
        <v>5</v>
      </c>
      <c r="B8" s="7" t="s">
        <v>19</v>
      </c>
      <c r="C8" s="153">
        <v>20941.8</v>
      </c>
      <c r="D8" s="153">
        <v>18959.3</v>
      </c>
      <c r="E8" s="153">
        <v>90.5</v>
      </c>
    </row>
    <row r="9" spans="1:5" ht="117.75" thickBot="1">
      <c r="A9" s="154"/>
      <c r="B9" s="9" t="s">
        <v>30</v>
      </c>
      <c r="C9" s="154"/>
      <c r="D9" s="154"/>
      <c r="E9" s="154"/>
    </row>
    <row r="10" spans="1:5" ht="19.5">
      <c r="A10" s="153">
        <v>6</v>
      </c>
      <c r="B10" s="7" t="s">
        <v>31</v>
      </c>
      <c r="C10" s="153">
        <v>2628.1</v>
      </c>
      <c r="D10" s="153">
        <v>2628.1</v>
      </c>
      <c r="E10" s="155">
        <v>100</v>
      </c>
    </row>
    <row r="11" spans="1:5" ht="117.75" thickBot="1">
      <c r="A11" s="154"/>
      <c r="B11" s="9" t="s">
        <v>32</v>
      </c>
      <c r="C11" s="154"/>
      <c r="D11" s="154"/>
      <c r="E11" s="156"/>
    </row>
    <row r="12" spans="1:5" ht="19.5">
      <c r="A12" s="153">
        <v>7</v>
      </c>
      <c r="B12" s="7" t="s">
        <v>31</v>
      </c>
      <c r="C12" s="153">
        <v>2750</v>
      </c>
      <c r="D12" s="153">
        <v>2750</v>
      </c>
      <c r="E12" s="155">
        <v>100</v>
      </c>
    </row>
    <row r="13" spans="1:5" ht="98.25" thickBot="1">
      <c r="A13" s="154"/>
      <c r="B13" s="9" t="s">
        <v>33</v>
      </c>
      <c r="C13" s="154"/>
      <c r="D13" s="154"/>
      <c r="E13" s="156"/>
    </row>
    <row r="14" spans="1:5" ht="19.5">
      <c r="A14" s="153">
        <v>8</v>
      </c>
      <c r="B14" s="7" t="s">
        <v>19</v>
      </c>
      <c r="C14" s="153">
        <v>0</v>
      </c>
      <c r="D14" s="153">
        <v>0</v>
      </c>
      <c r="E14" s="153">
        <v>0</v>
      </c>
    </row>
    <row r="15" spans="1:5" ht="78.75">
      <c r="A15" s="157"/>
      <c r="B15" s="13" t="s">
        <v>20</v>
      </c>
      <c r="C15" s="157"/>
      <c r="D15" s="157"/>
      <c r="E15" s="157"/>
    </row>
    <row r="16" spans="1:5" ht="20.25" thickBot="1">
      <c r="A16" s="154"/>
      <c r="B16" s="9"/>
      <c r="C16" s="154"/>
      <c r="D16" s="154"/>
      <c r="E16" s="154"/>
    </row>
    <row r="17" spans="1:5" ht="19.5">
      <c r="A17" s="153">
        <v>9</v>
      </c>
      <c r="B17" s="7" t="s">
        <v>19</v>
      </c>
      <c r="C17" s="153">
        <v>25061.1</v>
      </c>
      <c r="D17" s="153">
        <v>25061.1</v>
      </c>
      <c r="E17" s="153">
        <v>100</v>
      </c>
    </row>
    <row r="18" spans="1:5" ht="117.75" thickBot="1">
      <c r="A18" s="154"/>
      <c r="B18" s="9" t="s">
        <v>34</v>
      </c>
      <c r="C18" s="154"/>
      <c r="D18" s="154"/>
      <c r="E18" s="154"/>
    </row>
    <row r="19" spans="1:5" ht="19.5">
      <c r="A19" s="153">
        <v>10</v>
      </c>
      <c r="B19" s="7" t="s">
        <v>19</v>
      </c>
      <c r="C19" s="153">
        <v>10217.1</v>
      </c>
      <c r="D19" s="153">
        <v>9748.3</v>
      </c>
      <c r="E19" s="153">
        <v>95.4</v>
      </c>
    </row>
    <row r="20" spans="1:5" ht="117.75" thickBot="1">
      <c r="A20" s="154"/>
      <c r="B20" s="9" t="s">
        <v>35</v>
      </c>
      <c r="C20" s="154"/>
      <c r="D20" s="154"/>
      <c r="E20" s="154"/>
    </row>
    <row r="21" spans="1:5" ht="18.75">
      <c r="A21" s="153">
        <v>11</v>
      </c>
      <c r="B21" s="14" t="s">
        <v>19</v>
      </c>
      <c r="C21" s="153">
        <v>12.1</v>
      </c>
      <c r="D21" s="153">
        <v>12.1</v>
      </c>
      <c r="E21" s="153">
        <v>100</v>
      </c>
    </row>
    <row r="22" spans="1:5" ht="113.25">
      <c r="A22" s="157"/>
      <c r="B22" s="15" t="s">
        <v>36</v>
      </c>
      <c r="C22" s="157"/>
      <c r="D22" s="157"/>
      <c r="E22" s="157"/>
    </row>
    <row r="23" spans="1:5" ht="20.25" thickBot="1">
      <c r="A23" s="154"/>
      <c r="B23" s="9"/>
      <c r="C23" s="154"/>
      <c r="D23" s="154"/>
      <c r="E23" s="154"/>
    </row>
    <row r="24" spans="3:4" ht="12.75">
      <c r="C24">
        <f>SUM(C3:C23)</f>
        <v>86010.30000000002</v>
      </c>
      <c r="D24">
        <f>SUM(D3:D23)</f>
        <v>83117.90000000001</v>
      </c>
    </row>
  </sheetData>
  <sheetProtection/>
  <mergeCells count="36">
    <mergeCell ref="A21:A23"/>
    <mergeCell ref="C21:C23"/>
    <mergeCell ref="D21:D23"/>
    <mergeCell ref="E21:E23"/>
    <mergeCell ref="A17:A18"/>
    <mergeCell ref="C17:C18"/>
    <mergeCell ref="D17:D18"/>
    <mergeCell ref="E17:E18"/>
    <mergeCell ref="A19:A20"/>
    <mergeCell ref="C19:C20"/>
    <mergeCell ref="D19:D20"/>
    <mergeCell ref="E19:E20"/>
    <mergeCell ref="A12:A13"/>
    <mergeCell ref="C12:C13"/>
    <mergeCell ref="D12:D13"/>
    <mergeCell ref="E12:E13"/>
    <mergeCell ref="A14:A16"/>
    <mergeCell ref="C14:C16"/>
    <mergeCell ref="D14:D16"/>
    <mergeCell ref="E14:E16"/>
    <mergeCell ref="A8:A9"/>
    <mergeCell ref="C8:C9"/>
    <mergeCell ref="D8:D9"/>
    <mergeCell ref="E8:E9"/>
    <mergeCell ref="A10:A11"/>
    <mergeCell ref="C10:C11"/>
    <mergeCell ref="D10:D11"/>
    <mergeCell ref="E10:E11"/>
    <mergeCell ref="B1:B2"/>
    <mergeCell ref="C1:C2"/>
    <mergeCell ref="D1:D2"/>
    <mergeCell ref="E1:E2"/>
    <mergeCell ref="A3:A4"/>
    <mergeCell ref="C3:C4"/>
    <mergeCell ref="D3:D4"/>
    <mergeCell ref="E3:E4"/>
  </mergeCells>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Наталья</cp:lastModifiedBy>
  <cp:lastPrinted>2020-02-11T08:22:20Z</cp:lastPrinted>
  <dcterms:created xsi:type="dcterms:W3CDTF">2016-06-28T07:56:42Z</dcterms:created>
  <dcterms:modified xsi:type="dcterms:W3CDTF">2020-02-11T08:23:36Z</dcterms:modified>
  <cp:category/>
  <cp:version/>
  <cp:contentType/>
  <cp:contentStatus/>
</cp:coreProperties>
</file>