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3770" windowHeight="8490" activeTab="0"/>
  </bookViews>
  <sheets>
    <sheet name="август (2)" sheetId="1" r:id="rId1"/>
  </sheets>
  <definedNames>
    <definedName name="_xlnm.Print_Titles" localSheetId="0">'август (2)'!$16:$17</definedName>
    <definedName name="_xlnm.Print_Area" localSheetId="0">'август (2)'!$A$1:$M$65</definedName>
  </definedNames>
  <calcPr fullCalcOnLoad="1" refMode="R1C1"/>
</workbook>
</file>

<file path=xl/sharedStrings.xml><?xml version="1.0" encoding="utf-8"?>
<sst xmlns="http://schemas.openxmlformats.org/spreadsheetml/2006/main" count="201" uniqueCount="126">
  <si>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</si>
  <si>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</si>
  <si>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</si>
  <si>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</si>
  <si>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</si>
  <si>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</si>
  <si>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</si>
  <si>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</si>
  <si>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обл. б-т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</si>
  <si>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</si>
  <si>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</si>
  <si>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</si>
  <si>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</si>
  <si>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</si>
  <si>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</si>
  <si>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</si>
  <si>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</si>
  <si>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</si>
  <si>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</si>
  <si>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</si>
  <si>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</si>
  <si>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</si>
  <si>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УТВЕРЖДЕНА</t>
  </si>
  <si>
    <t>1</t>
  </si>
  <si>
    <t>1.1-1</t>
  </si>
  <si>
    <t>КОСГУ</t>
  </si>
  <si>
    <t>2.</t>
  </si>
  <si>
    <t>ИТОГО ПО КАПИТАЛЬНОМУ РЕМОНТУ</t>
  </si>
  <si>
    <t>ГАЗОСНАБЖЕНИЕ</t>
  </si>
  <si>
    <t>310</t>
  </si>
  <si>
    <t>ИТОГО ПО ГАЗОСНАБЖЕНИЮ</t>
  </si>
  <si>
    <t>обл.</t>
  </si>
  <si>
    <t>решением совета депутатов</t>
  </si>
  <si>
    <t>226</t>
  </si>
  <si>
    <t>2.2</t>
  </si>
  <si>
    <t>2.3</t>
  </si>
  <si>
    <t>КУЛЬТУРА</t>
  </si>
  <si>
    <t>УЧРЕЖДЕНИЯ КУЛЬТУРЫ, в том числе:</t>
  </si>
  <si>
    <t>0801</t>
  </si>
  <si>
    <t>ПРОЧИЕ ОБЪЕКТЫ</t>
  </si>
  <si>
    <t>Ремонт здания администрации</t>
  </si>
  <si>
    <t>0113</t>
  </si>
  <si>
    <t>ИТОГО ПО УЧРЕЖДЕНИЯМ КУЛЬТУРЫ</t>
  </si>
  <si>
    <t>ИТОГО ПО ПРОЧИМ ОБЪЕКТАМ</t>
  </si>
  <si>
    <t>(Приложение 12)</t>
  </si>
  <si>
    <t>МКУК КДЦ "МГА"</t>
  </si>
  <si>
    <t>ЖИЛИЩНОЕ ХОЗЯЙСТВО</t>
  </si>
  <si>
    <t>0501</t>
  </si>
  <si>
    <t>ИТОГО ПО ЖИЛИЩНОМУ ФОНДУ</t>
  </si>
  <si>
    <t>област.</t>
  </si>
  <si>
    <t>Итого</t>
  </si>
  <si>
    <t>муниципального образования Мгинское городское поселение</t>
  </si>
  <si>
    <t xml:space="preserve"> Кировского  муниципального района Ленинградской области</t>
  </si>
  <si>
    <t>План на 2013 г.</t>
  </si>
  <si>
    <t>Ремонт квартир</t>
  </si>
  <si>
    <t>1.1-2</t>
  </si>
  <si>
    <t>Наименование и местонахождение объектов</t>
  </si>
  <si>
    <t>РАЗРАБОТКА ПРОЕКТНО-СМЕТНОЙ ДОКУМЕНТАЦИИ</t>
  </si>
  <si>
    <t>1.2</t>
  </si>
  <si>
    <t>1.2-1</t>
  </si>
  <si>
    <t>ИТОГО ПО ПСД</t>
  </si>
  <si>
    <t>243</t>
  </si>
  <si>
    <t xml:space="preserve"> МО Мгинское  городское поселение на 2014 год, </t>
  </si>
  <si>
    <t>План на 2014 г.</t>
  </si>
  <si>
    <t>09 0 8019</t>
  </si>
  <si>
    <t>414</t>
  </si>
  <si>
    <t xml:space="preserve">Экспертиза проекта "Газораспределительная сеть среднего и низкого давления к индивидуальным жилым домам в п.Мга, Шоссе Революции" </t>
  </si>
  <si>
    <t>09 0 8020</t>
  </si>
  <si>
    <t>Разработка проектно-сметной документации по реконструкции ул.Димитрова п.Мга</t>
  </si>
  <si>
    <t>0409</t>
  </si>
  <si>
    <t>07 1 8207</t>
  </si>
  <si>
    <t>98 9 1501</t>
  </si>
  <si>
    <t>1.2-2</t>
  </si>
  <si>
    <t>Разработка проектно-сметной документации системы водоснабжения д.Сологубовка и д.Лезье</t>
  </si>
  <si>
    <t>98 9 8206</t>
  </si>
  <si>
    <t>Осушение канав и перекладка труб</t>
  </si>
  <si>
    <t>Восстановление дренажной системы и устройство детской спортивной площадки во дворе д.77 по ул.Железнодорожная</t>
  </si>
  <si>
    <t>Устройство детской площадки между д.26 и 28 по ул.Шоссе Революции</t>
  </si>
  <si>
    <t>98 9 1009</t>
  </si>
  <si>
    <t>10 1 1142</t>
  </si>
  <si>
    <t>от "28" ноября 2013 г. № 48</t>
  </si>
  <si>
    <t>1.1-3</t>
  </si>
  <si>
    <t>Устройство детской площадки у жилого д.95-а в дер.Сологубовка</t>
  </si>
  <si>
    <t>Капитальный ремонт зрительного зала и аппаратной  кинотеатра "Октябрь" МКУК "КДЦ МГА"</t>
  </si>
  <si>
    <t>(в редакции решения совета депутатов</t>
  </si>
  <si>
    <t>09 0 8053</t>
  </si>
  <si>
    <t>98 9 1537</t>
  </si>
  <si>
    <t>244</t>
  </si>
  <si>
    <t>Врезка в распределительные сети газопровода низкого давления к индивидуальным жилым домам  Советский пр. д.43,47, ул.Лесная д.16,16а,17,18,18а,19,20 г.п.Мга, и изготовление технического паспорта и технического плана</t>
  </si>
  <si>
    <t>КОММУНАЛЬНОЕ ХОЗЯЙСТВО</t>
  </si>
  <si>
    <t>98 9 1522</t>
  </si>
  <si>
    <t>ИТОГО ПО КОММУНАЛЬНОМУ ХОЗЯЙСТВУ</t>
  </si>
  <si>
    <t>Устройство детской площадки  пос.Старая Малукса, ул.Новоселов, д.33</t>
  </si>
  <si>
    <t>09 0 7020</t>
  </si>
  <si>
    <t>10 1 7035</t>
  </si>
  <si>
    <t>ЖИЛИЩНО-КОММУНАЛЬНОЕ ХОЗЯЙСТВО</t>
  </si>
  <si>
    <t>2.1.1</t>
  </si>
  <si>
    <t>2.1.1-1</t>
  </si>
  <si>
    <t>2.1.2</t>
  </si>
  <si>
    <t>2.1.2.-1</t>
  </si>
  <si>
    <t>2.1.2.-2</t>
  </si>
  <si>
    <t>2.1.2.-3</t>
  </si>
  <si>
    <t>2.1.2.-4</t>
  </si>
  <si>
    <t>2.1.2.-5</t>
  </si>
  <si>
    <t>2.1.3</t>
  </si>
  <si>
    <t>2.1.3.-1</t>
  </si>
  <si>
    <t>98 9 7212</t>
  </si>
  <si>
    <t>2.1.3-2</t>
  </si>
  <si>
    <t>2.2.1</t>
  </si>
  <si>
    <t>2.2.1-1</t>
  </si>
  <si>
    <t>2.3-1</t>
  </si>
  <si>
    <t>Капитальный ремонт циклонов на котлы 1-3 (батарея ЦН-15ф), газоходов от котлов и циклонов до боровов отопительной угольной котельной по ул.Карьерная 15 п.Старая Малукса</t>
  </si>
  <si>
    <t>1.1-4</t>
  </si>
  <si>
    <t>Газораспределительная сеть среднего и низкого давления к индивидуальным жилым домам по шоссе Революции в п.Мга</t>
  </si>
  <si>
    <t>Авторский надзор по объекту "Газораспределительная сеть среднего и низкого давления к индивидуальным жилым домам по шоссе Революции в п.Мга"</t>
  </si>
  <si>
    <t>Строительный контроль по объекту "Газораспределительная сеть среднего и низкого давления к индивидуальным жилым домам по шоссе Революции в п.Мга"</t>
  </si>
  <si>
    <t>1.1-5</t>
  </si>
  <si>
    <t>1.1-6</t>
  </si>
  <si>
    <t>98 9 8204</t>
  </si>
  <si>
    <t>Капитальный ремонт участков тепловых сетей и сетей горячего водоснабжения от ТК-2 до врезки на жилые дома №38а, 38б, 40, 42, 44, 46 по шоссе Революции п.Мга</t>
  </si>
  <si>
    <t>98 9 7016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</si>
  <si>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строительно-монтажные работы, в том числе авторский и строительный контроль, изготовление технического паспорта и технического плана</t>
  </si>
  <si>
    <t>2.1.1-2</t>
  </si>
  <si>
    <t>Установка однокамерных металлопластиковых окон по ул.Дзержинского д.2, подъезд 2 п.Мга</t>
  </si>
  <si>
    <t>от "28" августа 2014г №45)</t>
  </si>
  <si>
    <t>98 9 7066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</si>
</sst>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1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20" borderId="10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166" fontId="11" fillId="25" borderId="12" xfId="0" applyNumberFormat="1" applyFont="1" applyFill="1" applyBorder="1" applyAlignment="1">
      <alignment horizontal="center" wrapText="1"/>
    </xf>
    <xf numFmtId="166" fontId="5" fillId="4" borderId="13" xfId="0" applyNumberFormat="1" applyFont="1" applyFill="1" applyBorder="1" applyAlignment="1">
      <alignment horizontal="center" wrapText="1"/>
    </xf>
    <xf numFmtId="166" fontId="11" fillId="0" borderId="11" xfId="0" applyNumberFormat="1" applyFont="1" applyFill="1" applyBorder="1" applyAlignment="1">
      <alignment horizont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166" fontId="11" fillId="24" borderId="15" xfId="0" applyNumberFormat="1" applyFont="1" applyFill="1" applyBorder="1" applyAlignment="1">
      <alignment horizontal="center" wrapText="1"/>
    </xf>
    <xf numFmtId="166" fontId="11" fillId="24" borderId="15" xfId="0" applyNumberFormat="1" applyFont="1" applyFill="1" applyBorder="1" applyAlignment="1">
      <alignment horizontal="right" wrapText="1"/>
    </xf>
    <xf numFmtId="166" fontId="11" fillId="24" borderId="16" xfId="0" applyNumberFormat="1" applyFont="1" applyFill="1" applyBorder="1" applyAlignment="1">
      <alignment horizontal="center" wrapText="1"/>
    </xf>
    <xf numFmtId="166" fontId="10" fillId="24" borderId="15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167" fontId="7" fillId="0" borderId="11" xfId="0" applyNumberFormat="1" applyFont="1" applyBorder="1" applyAlignment="1">
      <alignment/>
    </xf>
    <xf numFmtId="166" fontId="11" fillId="0" borderId="17" xfId="0" applyNumberFormat="1" applyFont="1" applyFill="1" applyBorder="1" applyAlignment="1">
      <alignment horizontal="right" wrapText="1"/>
    </xf>
    <xf numFmtId="0" fontId="13" fillId="0" borderId="18" xfId="0" applyFont="1" applyBorder="1" applyAlignment="1">
      <alignment/>
    </xf>
    <xf numFmtId="167" fontId="7" fillId="0" borderId="11" xfId="0" applyNumberFormat="1" applyFont="1" applyFill="1" applyBorder="1" applyAlignment="1">
      <alignment/>
    </xf>
    <xf numFmtId="166" fontId="7" fillId="0" borderId="11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right" wrapText="1"/>
    </xf>
    <xf numFmtId="166" fontId="11" fillId="0" borderId="14" xfId="0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6" fontId="11" fillId="0" borderId="14" xfId="0" applyNumberFormat="1" applyFont="1" applyFill="1" applyBorder="1" applyAlignment="1">
      <alignment horizontal="right" wrapText="1"/>
    </xf>
    <xf numFmtId="49" fontId="3" fillId="0" borderId="0" xfId="0" applyNumberFormat="1" applyFont="1" applyAlignment="1">
      <alignment horizontal="righ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166" fontId="7" fillId="0" borderId="19" xfId="0" applyNumberFormat="1" applyFont="1" applyFill="1" applyBorder="1" applyAlignment="1">
      <alignment/>
    </xf>
    <xf numFmtId="4" fontId="3" fillId="20" borderId="20" xfId="0" applyNumberFormat="1" applyFont="1" applyFill="1" applyBorder="1" applyAlignment="1">
      <alignment horizontal="center" vertical="center" wrapText="1"/>
    </xf>
    <xf numFmtId="4" fontId="3" fillId="20" borderId="21" xfId="0" applyNumberFormat="1" applyFont="1" applyFill="1" applyBorder="1" applyAlignment="1">
      <alignment horizontal="center" vertical="center" wrapText="1"/>
    </xf>
    <xf numFmtId="4" fontId="3" fillId="20" borderId="2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9" fontId="3" fillId="2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66" fontId="11" fillId="24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Border="1" applyAlignment="1">
      <alignment/>
    </xf>
    <xf numFmtId="166" fontId="10" fillId="24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Border="1" applyAlignment="1">
      <alignment/>
    </xf>
    <xf numFmtId="166" fontId="11" fillId="25" borderId="0" xfId="0" applyNumberFormat="1" applyFont="1" applyFill="1" applyBorder="1" applyAlignment="1">
      <alignment horizontal="center" wrapText="1"/>
    </xf>
    <xf numFmtId="166" fontId="5" fillId="4" borderId="0" xfId="0" applyNumberFormat="1" applyFont="1" applyFill="1" applyBorder="1" applyAlignment="1">
      <alignment horizontal="center" wrapText="1"/>
    </xf>
    <xf numFmtId="0" fontId="3" fillId="0" borderId="23" xfId="0" applyFont="1" applyBorder="1" applyAlignment="1">
      <alignment/>
    </xf>
    <xf numFmtId="167" fontId="3" fillId="0" borderId="23" xfId="0" applyNumberFormat="1" applyFont="1" applyFill="1" applyBorder="1" applyAlignment="1">
      <alignment/>
    </xf>
    <xf numFmtId="166" fontId="11" fillId="0" borderId="23" xfId="0" applyNumberFormat="1" applyFont="1" applyFill="1" applyBorder="1" applyAlignment="1">
      <alignment horizontal="center" wrapText="1"/>
    </xf>
    <xf numFmtId="166" fontId="11" fillId="0" borderId="24" xfId="0" applyNumberFormat="1" applyFont="1" applyFill="1" applyBorder="1" applyAlignment="1">
      <alignment horizontal="center" wrapText="1"/>
    </xf>
    <xf numFmtId="166" fontId="11" fillId="0" borderId="25" xfId="0" applyNumberFormat="1" applyFont="1" applyFill="1" applyBorder="1" applyAlignment="1">
      <alignment horizontal="center" wrapText="1"/>
    </xf>
    <xf numFmtId="0" fontId="13" fillId="0" borderId="23" xfId="0" applyFont="1" applyBorder="1" applyAlignment="1">
      <alignment/>
    </xf>
    <xf numFmtId="167" fontId="7" fillId="0" borderId="23" xfId="0" applyNumberFormat="1" applyFont="1" applyFill="1" applyBorder="1" applyAlignment="1">
      <alignment/>
    </xf>
    <xf numFmtId="167" fontId="7" fillId="0" borderId="26" xfId="0" applyNumberFormat="1" applyFont="1" applyFill="1" applyBorder="1" applyAlignment="1">
      <alignment/>
    </xf>
    <xf numFmtId="166" fontId="11" fillId="0" borderId="27" xfId="0" applyNumberFormat="1" applyFont="1" applyFill="1" applyBorder="1" applyAlignment="1">
      <alignment horizontal="center" wrapText="1"/>
    </xf>
    <xf numFmtId="166" fontId="11" fillId="24" borderId="28" xfId="0" applyNumberFormat="1" applyFont="1" applyFill="1" applyBorder="1" applyAlignment="1">
      <alignment horizontal="center" wrapText="1"/>
    </xf>
    <xf numFmtId="0" fontId="13" fillId="0" borderId="29" xfId="0" applyFont="1" applyBorder="1" applyAlignment="1">
      <alignment/>
    </xf>
    <xf numFmtId="166" fontId="10" fillId="24" borderId="25" xfId="0" applyNumberFormat="1" applyFont="1" applyFill="1" applyBorder="1" applyAlignment="1">
      <alignment horizontal="center" wrapText="1"/>
    </xf>
    <xf numFmtId="167" fontId="7" fillId="0" borderId="23" xfId="0" applyNumberFormat="1" applyFont="1" applyBorder="1" applyAlignment="1">
      <alignment/>
    </xf>
    <xf numFmtId="166" fontId="11" fillId="24" borderId="25" xfId="0" applyNumberFormat="1" applyFont="1" applyFill="1" applyBorder="1" applyAlignment="1">
      <alignment horizontal="center" wrapText="1"/>
    </xf>
    <xf numFmtId="166" fontId="11" fillId="25" borderId="30" xfId="0" applyNumberFormat="1" applyFont="1" applyFill="1" applyBorder="1" applyAlignment="1">
      <alignment horizontal="center" wrapText="1"/>
    </xf>
    <xf numFmtId="166" fontId="3" fillId="24" borderId="31" xfId="0" applyNumberFormat="1" applyFont="1" applyFill="1" applyBorder="1" applyAlignment="1">
      <alignment horizontal="right" vertical="center" wrapText="1"/>
    </xf>
    <xf numFmtId="166" fontId="11" fillId="24" borderId="32" xfId="0" applyNumberFormat="1" applyFont="1" applyFill="1" applyBorder="1" applyAlignment="1">
      <alignment horizontal="center" wrapText="1"/>
    </xf>
    <xf numFmtId="166" fontId="11" fillId="24" borderId="33" xfId="0" applyNumberFormat="1" applyFont="1" applyFill="1" applyBorder="1" applyAlignment="1">
      <alignment horizont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49" fontId="6" fillId="24" borderId="34" xfId="0" applyNumberFormat="1" applyFont="1" applyFill="1" applyBorder="1" applyAlignment="1">
      <alignment horizontal="center" vertical="center" wrapText="1"/>
    </xf>
    <xf numFmtId="49" fontId="5" fillId="25" borderId="35" xfId="0" applyNumberFormat="1" applyFont="1" applyFill="1" applyBorder="1" applyAlignment="1">
      <alignment horizontal="center"/>
    </xf>
    <xf numFmtId="49" fontId="5" fillId="4" borderId="36" xfId="0" applyNumberFormat="1" applyFont="1" applyFill="1" applyBorder="1" applyAlignment="1">
      <alignment horizontal="left" vertical="top"/>
    </xf>
    <xf numFmtId="49" fontId="3" fillId="24" borderId="34" xfId="0" applyNumberFormat="1" applyFont="1" applyFill="1" applyBorder="1" applyAlignment="1">
      <alignment horizontal="center"/>
    </xf>
    <xf numFmtId="49" fontId="18" fillId="24" borderId="11" xfId="0" applyNumberFormat="1" applyFont="1" applyFill="1" applyBorder="1" applyAlignment="1">
      <alignment horizontal="left" wrapText="1"/>
    </xf>
    <xf numFmtId="49" fontId="3" fillId="24" borderId="11" xfId="0" applyNumberFormat="1" applyFont="1" applyFill="1" applyBorder="1" applyAlignment="1">
      <alignment horizontal="center" wrapText="1"/>
    </xf>
    <xf numFmtId="2" fontId="3" fillId="24" borderId="11" xfId="0" applyNumberFormat="1" applyFont="1" applyFill="1" applyBorder="1" applyAlignment="1">
      <alignment horizontal="center" wrapText="1"/>
    </xf>
    <xf numFmtId="166" fontId="18" fillId="24" borderId="32" xfId="0" applyNumberFormat="1" applyFont="1" applyFill="1" applyBorder="1" applyAlignment="1">
      <alignment horizontal="center" wrapText="1"/>
    </xf>
    <xf numFmtId="49" fontId="3" fillId="24" borderId="34" xfId="0" applyNumberFormat="1" applyFont="1" applyFill="1" applyBorder="1" applyAlignment="1">
      <alignment horizontal="center" vertical="center" wrapText="1"/>
    </xf>
    <xf numFmtId="49" fontId="14" fillId="24" borderId="11" xfId="0" applyNumberFormat="1" applyFont="1" applyFill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67" fontId="5" fillId="24" borderId="11" xfId="0" applyNumberFormat="1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 wrapText="1"/>
    </xf>
    <xf numFmtId="167" fontId="5" fillId="24" borderId="14" xfId="0" applyNumberFormat="1" applyFont="1" applyFill="1" applyBorder="1" applyAlignment="1">
      <alignment horizontal="center" vertical="center" wrapText="1"/>
    </xf>
    <xf numFmtId="49" fontId="7" fillId="24" borderId="34" xfId="0" applyNumberFormat="1" applyFont="1" applyFill="1" applyBorder="1" applyAlignment="1">
      <alignment horizontal="center" vertical="center" wrapText="1"/>
    </xf>
    <xf numFmtId="49" fontId="10" fillId="24" borderId="11" xfId="0" applyNumberFormat="1" applyFont="1" applyFill="1" applyBorder="1" applyAlignment="1">
      <alignment horizontal="left" wrapText="1"/>
    </xf>
    <xf numFmtId="49" fontId="18" fillId="24" borderId="11" xfId="0" applyNumberFormat="1" applyFont="1" applyFill="1" applyBorder="1" applyAlignment="1">
      <alignment horizontal="center" wrapText="1"/>
    </xf>
    <xf numFmtId="49" fontId="18" fillId="24" borderId="17" xfId="0" applyNumberFormat="1" applyFont="1" applyFill="1" applyBorder="1" applyAlignment="1">
      <alignment horizontal="center" wrapText="1"/>
    </xf>
    <xf numFmtId="49" fontId="3" fillId="24" borderId="17" xfId="0" applyNumberFormat="1" applyFont="1" applyFill="1" applyBorder="1" applyAlignment="1">
      <alignment horizontal="center" wrapText="1"/>
    </xf>
    <xf numFmtId="166" fontId="18" fillId="24" borderId="37" xfId="0" applyNumberFormat="1" applyFont="1" applyFill="1" applyBorder="1" applyAlignment="1">
      <alignment horizontal="center" wrapText="1"/>
    </xf>
    <xf numFmtId="49" fontId="3" fillId="24" borderId="38" xfId="0" applyNumberFormat="1" applyFont="1" applyFill="1" applyBorder="1" applyAlignment="1">
      <alignment horizontal="center" vertical="center" wrapText="1"/>
    </xf>
    <xf numFmtId="49" fontId="14" fillId="24" borderId="14" xfId="0" applyNumberFormat="1" applyFont="1" applyFill="1" applyBorder="1" applyAlignment="1">
      <alignment horizontal="left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49" fontId="9" fillId="24" borderId="14" xfId="0" applyNumberFormat="1" applyFont="1" applyFill="1" applyBorder="1" applyAlignment="1">
      <alignment horizontal="center" vertical="center" wrapText="1"/>
    </xf>
    <xf numFmtId="166" fontId="11" fillId="24" borderId="14" xfId="0" applyNumberFormat="1" applyFont="1" applyFill="1" applyBorder="1" applyAlignment="1">
      <alignment horizontal="center" wrapText="1"/>
    </xf>
    <xf numFmtId="166" fontId="11" fillId="24" borderId="39" xfId="0" applyNumberFormat="1" applyFont="1" applyFill="1" applyBorder="1" applyAlignment="1">
      <alignment horizontal="center" wrapText="1"/>
    </xf>
    <xf numFmtId="49" fontId="5" fillId="24" borderId="40" xfId="0" applyNumberFormat="1" applyFont="1" applyFill="1" applyBorder="1" applyAlignment="1">
      <alignment horizontal="center"/>
    </xf>
    <xf numFmtId="49" fontId="11" fillId="24" borderId="15" xfId="0" applyNumberFormat="1" applyFont="1" applyFill="1" applyBorder="1" applyAlignment="1">
      <alignment horizontal="left" wrapText="1"/>
    </xf>
    <xf numFmtId="2" fontId="11" fillId="24" borderId="15" xfId="0" applyNumberFormat="1" applyFont="1" applyFill="1" applyBorder="1" applyAlignment="1">
      <alignment horizontal="left" wrapText="1"/>
    </xf>
    <xf numFmtId="49" fontId="11" fillId="24" borderId="41" xfId="0" applyNumberFormat="1" applyFont="1" applyFill="1" applyBorder="1" applyAlignment="1">
      <alignment horizontal="left" wrapText="1"/>
    </xf>
    <xf numFmtId="2" fontId="11" fillId="24" borderId="41" xfId="0" applyNumberFormat="1" applyFont="1" applyFill="1" applyBorder="1" applyAlignment="1">
      <alignment horizontal="left" wrapText="1"/>
    </xf>
    <xf numFmtId="166" fontId="11" fillId="24" borderId="42" xfId="0" applyNumberFormat="1" applyFont="1" applyFill="1" applyBorder="1" applyAlignment="1">
      <alignment horizontal="center" wrapText="1"/>
    </xf>
    <xf numFmtId="49" fontId="16" fillId="24" borderId="43" xfId="0" applyNumberFormat="1" applyFont="1" applyFill="1" applyBorder="1" applyAlignment="1">
      <alignment horizontal="center"/>
    </xf>
    <xf numFmtId="49" fontId="11" fillId="24" borderId="44" xfId="0" applyNumberFormat="1" applyFont="1" applyFill="1" applyBorder="1" applyAlignment="1">
      <alignment horizontal="left" wrapText="1"/>
    </xf>
    <xf numFmtId="2" fontId="11" fillId="24" borderId="44" xfId="0" applyNumberFormat="1" applyFont="1" applyFill="1" applyBorder="1" applyAlignment="1">
      <alignment horizontal="left" wrapText="1"/>
    </xf>
    <xf numFmtId="166" fontId="11" fillId="24" borderId="45" xfId="0" applyNumberFormat="1" applyFont="1" applyFill="1" applyBorder="1" applyAlignment="1">
      <alignment horizontal="center" wrapText="1"/>
    </xf>
    <xf numFmtId="166" fontId="18" fillId="24" borderId="17" xfId="0" applyNumberFormat="1" applyFont="1" applyFill="1" applyBorder="1" applyAlignment="1">
      <alignment horizontal="center" wrapText="1"/>
    </xf>
    <xf numFmtId="49" fontId="5" fillId="24" borderId="46" xfId="0" applyNumberFormat="1" applyFont="1" applyFill="1" applyBorder="1" applyAlignment="1">
      <alignment horizontal="center"/>
    </xf>
    <xf numFmtId="49" fontId="11" fillId="24" borderId="16" xfId="0" applyNumberFormat="1" applyFont="1" applyFill="1" applyBorder="1" applyAlignment="1">
      <alignment horizontal="left" wrapText="1"/>
    </xf>
    <xf numFmtId="2" fontId="11" fillId="24" borderId="16" xfId="0" applyNumberFormat="1" applyFont="1" applyFill="1" applyBorder="1" applyAlignment="1">
      <alignment horizontal="left" wrapText="1"/>
    </xf>
    <xf numFmtId="167" fontId="11" fillId="24" borderId="16" xfId="0" applyNumberFormat="1" applyFont="1" applyFill="1" applyBorder="1" applyAlignment="1">
      <alignment horizontal="center" wrapText="1"/>
    </xf>
    <xf numFmtId="166" fontId="11" fillId="24" borderId="37" xfId="0" applyNumberFormat="1" applyFont="1" applyFill="1" applyBorder="1" applyAlignment="1">
      <alignment horizontal="center" wrapText="1"/>
    </xf>
    <xf numFmtId="49" fontId="16" fillId="24" borderId="47" xfId="0" applyNumberFormat="1" applyFont="1" applyFill="1" applyBorder="1" applyAlignment="1">
      <alignment horizontal="center"/>
    </xf>
    <xf numFmtId="49" fontId="12" fillId="24" borderId="18" xfId="0" applyNumberFormat="1" applyFont="1" applyFill="1" applyBorder="1" applyAlignment="1">
      <alignment horizontal="left" wrapText="1"/>
    </xf>
    <xf numFmtId="49" fontId="3" fillId="24" borderId="34" xfId="0" applyNumberFormat="1" applyFont="1" applyFill="1" applyBorder="1" applyAlignment="1">
      <alignment horizontal="center"/>
    </xf>
    <xf numFmtId="49" fontId="10" fillId="24" borderId="11" xfId="0" applyNumberFormat="1" applyFont="1" applyFill="1" applyBorder="1" applyAlignment="1">
      <alignment horizontal="left" wrapText="1"/>
    </xf>
    <xf numFmtId="49" fontId="3" fillId="24" borderId="11" xfId="0" applyNumberFormat="1" applyFont="1" applyFill="1" applyBorder="1" applyAlignment="1">
      <alignment horizontal="center" wrapText="1"/>
    </xf>
    <xf numFmtId="49" fontId="12" fillId="24" borderId="11" xfId="0" applyNumberFormat="1" applyFont="1" applyFill="1" applyBorder="1" applyAlignment="1">
      <alignment horizontal="left" wrapText="1"/>
    </xf>
    <xf numFmtId="167" fontId="10" fillId="24" borderId="11" xfId="0" applyNumberFormat="1" applyFont="1" applyFill="1" applyBorder="1" applyAlignment="1">
      <alignment horizontal="center" wrapText="1"/>
    </xf>
    <xf numFmtId="167" fontId="18" fillId="24" borderId="18" xfId="0" applyNumberFormat="1" applyFont="1" applyFill="1" applyBorder="1" applyAlignment="1">
      <alignment horizontal="center" wrapText="1"/>
    </xf>
    <xf numFmtId="166" fontId="18" fillId="24" borderId="48" xfId="0" applyNumberFormat="1" applyFont="1" applyFill="1" applyBorder="1" applyAlignment="1">
      <alignment horizontal="center" wrapText="1"/>
    </xf>
    <xf numFmtId="49" fontId="10" fillId="24" borderId="49" xfId="0" applyNumberFormat="1" applyFont="1" applyFill="1" applyBorder="1" applyAlignment="1">
      <alignment horizontal="left" wrapText="1"/>
    </xf>
    <xf numFmtId="167" fontId="18" fillId="24" borderId="11" xfId="0" applyNumberFormat="1" applyFont="1" applyFill="1" applyBorder="1" applyAlignment="1">
      <alignment horizontal="center" wrapText="1"/>
    </xf>
    <xf numFmtId="49" fontId="6" fillId="24" borderId="46" xfId="0" applyNumberFormat="1" applyFont="1" applyFill="1" applyBorder="1" applyAlignment="1">
      <alignment horizontal="center"/>
    </xf>
    <xf numFmtId="49" fontId="12" fillId="24" borderId="16" xfId="0" applyNumberFormat="1" applyFont="1" applyFill="1" applyBorder="1" applyAlignment="1">
      <alignment horizontal="left" wrapText="1"/>
    </xf>
    <xf numFmtId="2" fontId="12" fillId="24" borderId="16" xfId="0" applyNumberFormat="1" applyFont="1" applyFill="1" applyBorder="1" applyAlignment="1">
      <alignment horizontal="center" wrapText="1"/>
    </xf>
    <xf numFmtId="49" fontId="5" fillId="24" borderId="50" xfId="0" applyNumberFormat="1" applyFont="1" applyFill="1" applyBorder="1" applyAlignment="1">
      <alignment horizontal="center"/>
    </xf>
    <xf numFmtId="166" fontId="11" fillId="24" borderId="51" xfId="0" applyNumberFormat="1" applyFont="1" applyFill="1" applyBorder="1" applyAlignment="1">
      <alignment horizontal="right" wrapText="1"/>
    </xf>
    <xf numFmtId="49" fontId="16" fillId="24" borderId="40" xfId="0" applyNumberFormat="1" applyFont="1" applyFill="1" applyBorder="1" applyAlignment="1">
      <alignment horizontal="center"/>
    </xf>
    <xf numFmtId="49" fontId="16" fillId="24" borderId="47" xfId="0" applyNumberFormat="1" applyFont="1" applyFill="1" applyBorder="1" applyAlignment="1">
      <alignment horizontal="center"/>
    </xf>
    <xf numFmtId="49" fontId="19" fillId="24" borderId="29" xfId="0" applyNumberFormat="1" applyFont="1" applyFill="1" applyBorder="1" applyAlignment="1">
      <alignment horizontal="left" wrapText="1"/>
    </xf>
    <xf numFmtId="49" fontId="15" fillId="24" borderId="18" xfId="0" applyNumberFormat="1" applyFont="1" applyFill="1" applyBorder="1" applyAlignment="1">
      <alignment horizontal="center" wrapText="1"/>
    </xf>
    <xf numFmtId="166" fontId="11" fillId="24" borderId="18" xfId="0" applyNumberFormat="1" applyFont="1" applyFill="1" applyBorder="1" applyAlignment="1">
      <alignment horizontal="right" wrapText="1"/>
    </xf>
    <xf numFmtId="166" fontId="11" fillId="24" borderId="18" xfId="0" applyNumberFormat="1" applyFont="1" applyFill="1" applyBorder="1" applyAlignment="1">
      <alignment horizontal="center" wrapText="1"/>
    </xf>
    <xf numFmtId="166" fontId="11" fillId="24" borderId="48" xfId="0" applyNumberFormat="1" applyFont="1" applyFill="1" applyBorder="1" applyAlignment="1">
      <alignment horizontal="center" wrapText="1"/>
    </xf>
    <xf numFmtId="49" fontId="14" fillId="24" borderId="23" xfId="0" applyNumberFormat="1" applyFont="1" applyFill="1" applyBorder="1" applyAlignment="1">
      <alignment horizontal="left" wrapText="1"/>
    </xf>
    <xf numFmtId="49" fontId="21" fillId="24" borderId="11" xfId="0" applyNumberFormat="1" applyFont="1" applyFill="1" applyBorder="1" applyAlignment="1">
      <alignment horizontal="center" wrapText="1"/>
    </xf>
    <xf numFmtId="49" fontId="14" fillId="24" borderId="11" xfId="0" applyNumberFormat="1" applyFont="1" applyFill="1" applyBorder="1" applyAlignment="1">
      <alignment horizontal="center" wrapText="1"/>
    </xf>
    <xf numFmtId="166" fontId="11" fillId="24" borderId="11" xfId="0" applyNumberFormat="1" applyFont="1" applyFill="1" applyBorder="1" applyAlignment="1">
      <alignment horizontal="right" wrapText="1"/>
    </xf>
    <xf numFmtId="166" fontId="11" fillId="24" borderId="11" xfId="0" applyNumberFormat="1" applyFont="1" applyFill="1" applyBorder="1" applyAlignment="1">
      <alignment horizontal="center" wrapText="1"/>
    </xf>
    <xf numFmtId="166" fontId="11" fillId="24" borderId="17" xfId="0" applyNumberFormat="1" applyFont="1" applyFill="1" applyBorder="1" applyAlignment="1">
      <alignment horizontal="right" wrapText="1"/>
    </xf>
    <xf numFmtId="166" fontId="11" fillId="24" borderId="17" xfId="0" applyNumberFormat="1" applyFont="1" applyFill="1" applyBorder="1" applyAlignment="1">
      <alignment horizontal="center" wrapText="1"/>
    </xf>
    <xf numFmtId="49" fontId="6" fillId="24" borderId="35" xfId="0" applyNumberFormat="1" applyFont="1" applyFill="1" applyBorder="1" applyAlignment="1">
      <alignment horizontal="center"/>
    </xf>
    <xf numFmtId="166" fontId="11" fillId="24" borderId="16" xfId="0" applyNumberFormat="1" applyFont="1" applyFill="1" applyBorder="1" applyAlignment="1">
      <alignment horizontal="right" wrapText="1"/>
    </xf>
    <xf numFmtId="166" fontId="10" fillId="24" borderId="33" xfId="0" applyNumberFormat="1" applyFont="1" applyFill="1" applyBorder="1" applyAlignment="1">
      <alignment horizontal="center" wrapText="1"/>
    </xf>
    <xf numFmtId="49" fontId="3" fillId="24" borderId="46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>
      <alignment horizontal="left" wrapText="1"/>
    </xf>
    <xf numFmtId="49" fontId="3" fillId="24" borderId="16" xfId="0" applyNumberFormat="1" applyFont="1" applyFill="1" applyBorder="1" applyAlignment="1">
      <alignment horizontal="center" wrapText="1"/>
    </xf>
    <xf numFmtId="49" fontId="3" fillId="24" borderId="52" xfId="0" applyNumberFormat="1" applyFont="1" applyFill="1" applyBorder="1" applyAlignment="1">
      <alignment horizontal="center" wrapText="1"/>
    </xf>
    <xf numFmtId="166" fontId="18" fillId="24" borderId="16" xfId="0" applyNumberFormat="1" applyFont="1" applyFill="1" applyBorder="1" applyAlignment="1">
      <alignment horizontal="center" wrapText="1"/>
    </xf>
    <xf numFmtId="2" fontId="11" fillId="24" borderId="18" xfId="0" applyNumberFormat="1" applyFont="1" applyFill="1" applyBorder="1" applyAlignment="1">
      <alignment horizontal="center" wrapText="1"/>
    </xf>
    <xf numFmtId="49" fontId="16" fillId="24" borderId="19" xfId="0" applyNumberFormat="1" applyFont="1" applyFill="1" applyBorder="1" applyAlignment="1">
      <alignment horizontal="center"/>
    </xf>
    <xf numFmtId="49" fontId="11" fillId="24" borderId="14" xfId="0" applyNumberFormat="1" applyFont="1" applyFill="1" applyBorder="1" applyAlignment="1">
      <alignment horizontal="left" wrapText="1"/>
    </xf>
    <xf numFmtId="2" fontId="11" fillId="24" borderId="14" xfId="0" applyNumberFormat="1" applyFont="1" applyFill="1" applyBorder="1" applyAlignment="1">
      <alignment horizontal="left" wrapText="1"/>
    </xf>
    <xf numFmtId="167" fontId="11" fillId="24" borderId="11" xfId="0" applyNumberFormat="1" applyFont="1" applyFill="1" applyBorder="1" applyAlignment="1">
      <alignment horizontal="center" wrapText="1"/>
    </xf>
    <xf numFmtId="49" fontId="3" fillId="24" borderId="46" xfId="0" applyNumberFormat="1" applyFont="1" applyFill="1" applyBorder="1" applyAlignment="1">
      <alignment horizontal="center"/>
    </xf>
    <xf numFmtId="49" fontId="10" fillId="24" borderId="52" xfId="0" applyNumberFormat="1" applyFont="1" applyFill="1" applyBorder="1" applyAlignment="1">
      <alignment horizontal="left" wrapText="1"/>
    </xf>
    <xf numFmtId="49" fontId="3" fillId="24" borderId="16" xfId="0" applyNumberFormat="1" applyFont="1" applyFill="1" applyBorder="1" applyAlignment="1">
      <alignment horizontal="center" wrapText="1"/>
    </xf>
    <xf numFmtId="167" fontId="10" fillId="24" borderId="16" xfId="0" applyNumberFormat="1" applyFont="1" applyFill="1" applyBorder="1" applyAlignment="1">
      <alignment horizontal="center" wrapText="1"/>
    </xf>
    <xf numFmtId="167" fontId="18" fillId="24" borderId="16" xfId="0" applyNumberFormat="1" applyFont="1" applyFill="1" applyBorder="1" applyAlignment="1">
      <alignment horizontal="center" wrapText="1"/>
    </xf>
    <xf numFmtId="167" fontId="7" fillId="0" borderId="24" xfId="0" applyNumberFormat="1" applyFont="1" applyFill="1" applyBorder="1" applyAlignment="1">
      <alignment/>
    </xf>
    <xf numFmtId="167" fontId="7" fillId="0" borderId="14" xfId="0" applyNumberFormat="1" applyFont="1" applyFill="1" applyBorder="1" applyAlignment="1">
      <alignment/>
    </xf>
    <xf numFmtId="49" fontId="3" fillId="24" borderId="19" xfId="0" applyNumberFormat="1" applyFont="1" applyFill="1" applyBorder="1" applyAlignment="1">
      <alignment horizontal="center" wrapText="1"/>
    </xf>
    <xf numFmtId="49" fontId="18" fillId="24" borderId="19" xfId="0" applyNumberFormat="1" applyFont="1" applyFill="1" applyBorder="1" applyAlignment="1">
      <alignment horizontal="center" wrapText="1"/>
    </xf>
    <xf numFmtId="166" fontId="11" fillId="24" borderId="19" xfId="0" applyNumberFormat="1" applyFont="1" applyFill="1" applyBorder="1" applyAlignment="1">
      <alignment horizontal="right" wrapText="1"/>
    </xf>
    <xf numFmtId="166" fontId="11" fillId="24" borderId="19" xfId="0" applyNumberFormat="1" applyFont="1" applyFill="1" applyBorder="1" applyAlignment="1">
      <alignment horizontal="center" wrapText="1"/>
    </xf>
    <xf numFmtId="166" fontId="18" fillId="24" borderId="19" xfId="0" applyNumberFormat="1" applyFont="1" applyFill="1" applyBorder="1" applyAlignment="1">
      <alignment horizontal="center" wrapText="1"/>
    </xf>
    <xf numFmtId="166" fontId="18" fillId="24" borderId="53" xfId="0" applyNumberFormat="1" applyFont="1" applyFill="1" applyBorder="1" applyAlignment="1">
      <alignment horizontal="center" wrapText="1"/>
    </xf>
    <xf numFmtId="49" fontId="3" fillId="24" borderId="54" xfId="0" applyNumberFormat="1" applyFont="1" applyFill="1" applyBorder="1" applyAlignment="1">
      <alignment horizontal="center" wrapText="1"/>
    </xf>
    <xf numFmtId="49" fontId="3" fillId="24" borderId="54" xfId="0" applyNumberFormat="1" applyFont="1" applyFill="1" applyBorder="1" applyAlignment="1">
      <alignment horizontal="center" vertical="center" wrapText="1"/>
    </xf>
    <xf numFmtId="2" fontId="3" fillId="24" borderId="54" xfId="0" applyNumberFormat="1" applyFont="1" applyFill="1" applyBorder="1" applyAlignment="1">
      <alignment horizontal="center" wrapText="1"/>
    </xf>
    <xf numFmtId="166" fontId="3" fillId="24" borderId="54" xfId="0" applyNumberFormat="1" applyFont="1" applyFill="1" applyBorder="1" applyAlignment="1">
      <alignment horizontal="center" wrapText="1"/>
    </xf>
    <xf numFmtId="166" fontId="18" fillId="24" borderId="55" xfId="0" applyNumberFormat="1" applyFont="1" applyFill="1" applyBorder="1" applyAlignment="1">
      <alignment horizontal="center" wrapText="1"/>
    </xf>
    <xf numFmtId="49" fontId="3" fillId="24" borderId="56" xfId="0" applyNumberFormat="1" applyFont="1" applyFill="1" applyBorder="1" applyAlignment="1">
      <alignment horizontal="center" wrapText="1"/>
    </xf>
    <xf numFmtId="49" fontId="3" fillId="24" borderId="56" xfId="0" applyNumberFormat="1" applyFont="1" applyFill="1" applyBorder="1" applyAlignment="1">
      <alignment horizontal="center" vertical="center" wrapText="1"/>
    </xf>
    <xf numFmtId="2" fontId="3" fillId="24" borderId="56" xfId="0" applyNumberFormat="1" applyFont="1" applyFill="1" applyBorder="1" applyAlignment="1">
      <alignment horizontal="center" wrapText="1"/>
    </xf>
    <xf numFmtId="166" fontId="3" fillId="24" borderId="56" xfId="0" applyNumberFormat="1" applyFont="1" applyFill="1" applyBorder="1" applyAlignment="1">
      <alignment horizontal="center" wrapText="1"/>
    </xf>
    <xf numFmtId="166" fontId="18" fillId="24" borderId="57" xfId="0" applyNumberFormat="1" applyFont="1" applyFill="1" applyBorder="1" applyAlignment="1">
      <alignment horizontal="center" wrapText="1"/>
    </xf>
    <xf numFmtId="166" fontId="3" fillId="24" borderId="11" xfId="0" applyNumberFormat="1" applyFont="1" applyFill="1" applyBorder="1" applyAlignment="1">
      <alignment horizontal="center" wrapText="1"/>
    </xf>
    <xf numFmtId="166" fontId="5" fillId="24" borderId="11" xfId="0" applyNumberFormat="1" applyFont="1" applyFill="1" applyBorder="1" applyAlignment="1">
      <alignment horizontal="center" vertical="center" wrapText="1"/>
    </xf>
    <xf numFmtId="166" fontId="5" fillId="24" borderId="32" xfId="0" applyNumberFormat="1" applyFont="1" applyFill="1" applyBorder="1" applyAlignment="1">
      <alignment horizontal="center" vertical="center" wrapText="1"/>
    </xf>
    <xf numFmtId="166" fontId="5" fillId="24" borderId="14" xfId="0" applyNumberFormat="1" applyFont="1" applyFill="1" applyBorder="1" applyAlignment="1">
      <alignment horizontal="center" vertical="center" wrapText="1"/>
    </xf>
    <xf numFmtId="49" fontId="16" fillId="24" borderId="38" xfId="0" applyNumberFormat="1" applyFont="1" applyFill="1" applyBorder="1" applyAlignment="1">
      <alignment horizontal="center" vertical="center" wrapText="1"/>
    </xf>
    <xf numFmtId="49" fontId="16" fillId="24" borderId="58" xfId="0" applyNumberFormat="1" applyFont="1" applyFill="1" applyBorder="1" applyAlignment="1">
      <alignment horizontal="center" vertical="center" wrapText="1"/>
    </xf>
    <xf numFmtId="49" fontId="5" fillId="24" borderId="59" xfId="0" applyNumberFormat="1" applyFont="1" applyFill="1" applyBorder="1" applyAlignment="1">
      <alignment horizontal="center" vertical="center" wrapText="1"/>
    </xf>
    <xf numFmtId="49" fontId="5" fillId="24" borderId="25" xfId="0" applyNumberFormat="1" applyFont="1" applyFill="1" applyBorder="1" applyAlignment="1">
      <alignment horizontal="center" vertical="center" wrapText="1"/>
    </xf>
    <xf numFmtId="167" fontId="12" fillId="24" borderId="16" xfId="0" applyNumberFormat="1" applyFont="1" applyFill="1" applyBorder="1" applyAlignment="1">
      <alignment horizontal="center" wrapText="1"/>
    </xf>
    <xf numFmtId="0" fontId="13" fillId="0" borderId="2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49" fontId="18" fillId="24" borderId="54" xfId="0" applyNumberFormat="1" applyFont="1" applyFill="1" applyBorder="1" applyAlignment="1">
      <alignment horizontal="center" wrapText="1"/>
    </xf>
    <xf numFmtId="49" fontId="11" fillId="24" borderId="54" xfId="0" applyNumberFormat="1" applyFont="1" applyFill="1" applyBorder="1" applyAlignment="1">
      <alignment horizontal="left" wrapText="1"/>
    </xf>
    <xf numFmtId="2" fontId="11" fillId="24" borderId="54" xfId="0" applyNumberFormat="1" applyFont="1" applyFill="1" applyBorder="1" applyAlignment="1">
      <alignment horizontal="left" wrapText="1"/>
    </xf>
    <xf numFmtId="167" fontId="18" fillId="24" borderId="54" xfId="0" applyNumberFormat="1" applyFont="1" applyFill="1" applyBorder="1" applyAlignment="1">
      <alignment horizontal="center" wrapText="1"/>
    </xf>
    <xf numFmtId="166" fontId="18" fillId="24" borderId="54" xfId="0" applyNumberFormat="1" applyFont="1" applyFill="1" applyBorder="1" applyAlignment="1">
      <alignment horizontal="center" wrapText="1"/>
    </xf>
    <xf numFmtId="49" fontId="3" fillId="24" borderId="19" xfId="0" applyNumberFormat="1" applyFont="1" applyFill="1" applyBorder="1" applyAlignment="1">
      <alignment horizontal="center"/>
    </xf>
    <xf numFmtId="49" fontId="14" fillId="24" borderId="19" xfId="0" applyNumberFormat="1" applyFont="1" applyFill="1" applyBorder="1" applyAlignment="1">
      <alignment horizontal="left" vertical="center" wrapText="1"/>
    </xf>
    <xf numFmtId="49" fontId="11" fillId="24" borderId="19" xfId="0" applyNumberFormat="1" applyFont="1" applyFill="1" applyBorder="1" applyAlignment="1">
      <alignment horizontal="left" wrapText="1"/>
    </xf>
    <xf numFmtId="2" fontId="11" fillId="24" borderId="19" xfId="0" applyNumberFormat="1" applyFont="1" applyFill="1" applyBorder="1" applyAlignment="1">
      <alignment horizontal="left" wrapText="1"/>
    </xf>
    <xf numFmtId="167" fontId="11" fillId="24" borderId="19" xfId="0" applyNumberFormat="1" applyFont="1" applyFill="1" applyBorder="1" applyAlignment="1">
      <alignment horizontal="center" wrapText="1"/>
    </xf>
    <xf numFmtId="166" fontId="11" fillId="24" borderId="24" xfId="0" applyNumberFormat="1" applyFont="1" applyFill="1" applyBorder="1" applyAlignment="1">
      <alignment horizontal="center" wrapText="1"/>
    </xf>
    <xf numFmtId="49" fontId="16" fillId="24" borderId="46" xfId="0" applyNumberFormat="1" applyFont="1" applyFill="1" applyBorder="1" applyAlignment="1">
      <alignment horizontal="center"/>
    </xf>
    <xf numFmtId="49" fontId="18" fillId="24" borderId="56" xfId="0" applyNumberFormat="1" applyFont="1" applyFill="1" applyBorder="1" applyAlignment="1">
      <alignment horizontal="center" wrapText="1"/>
    </xf>
    <xf numFmtId="49" fontId="11" fillId="24" borderId="56" xfId="0" applyNumberFormat="1" applyFont="1" applyFill="1" applyBorder="1" applyAlignment="1">
      <alignment horizontal="left" wrapText="1"/>
    </xf>
    <xf numFmtId="2" fontId="11" fillId="24" borderId="56" xfId="0" applyNumberFormat="1" applyFont="1" applyFill="1" applyBorder="1" applyAlignment="1">
      <alignment horizontal="left" wrapText="1"/>
    </xf>
    <xf numFmtId="167" fontId="18" fillId="24" borderId="56" xfId="0" applyNumberFormat="1" applyFont="1" applyFill="1" applyBorder="1" applyAlignment="1">
      <alignment horizontal="center" wrapText="1"/>
    </xf>
    <xf numFmtId="166" fontId="18" fillId="24" borderId="56" xfId="0" applyNumberFormat="1" applyFont="1" applyFill="1" applyBorder="1" applyAlignment="1">
      <alignment horizontal="center" wrapText="1"/>
    </xf>
    <xf numFmtId="49" fontId="11" fillId="24" borderId="11" xfId="0" applyNumberFormat="1" applyFont="1" applyFill="1" applyBorder="1" applyAlignment="1">
      <alignment horizontal="left" wrapText="1"/>
    </xf>
    <xf numFmtId="2" fontId="11" fillId="24" borderId="11" xfId="0" applyNumberFormat="1" applyFont="1" applyFill="1" applyBorder="1" applyAlignment="1">
      <alignment horizontal="left" wrapText="1"/>
    </xf>
    <xf numFmtId="49" fontId="18" fillId="24" borderId="18" xfId="0" applyNumberFormat="1" applyFont="1" applyFill="1" applyBorder="1" applyAlignment="1">
      <alignment horizontal="center" wrapText="1"/>
    </xf>
    <xf numFmtId="49" fontId="7" fillId="24" borderId="18" xfId="0" applyNumberFormat="1" applyFont="1" applyFill="1" applyBorder="1" applyAlignment="1">
      <alignment horizontal="center" vertical="center" wrapText="1"/>
    </xf>
    <xf numFmtId="167" fontId="5" fillId="24" borderId="18" xfId="0" applyNumberFormat="1" applyFont="1" applyFill="1" applyBorder="1" applyAlignment="1">
      <alignment horizontal="center" vertical="center" wrapText="1"/>
    </xf>
    <xf numFmtId="166" fontId="3" fillId="24" borderId="18" xfId="0" applyNumberFormat="1" applyFont="1" applyFill="1" applyBorder="1" applyAlignment="1">
      <alignment horizontal="center" wrapText="1"/>
    </xf>
    <xf numFmtId="49" fontId="7" fillId="24" borderId="6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wrapText="1"/>
    </xf>
    <xf numFmtId="166" fontId="3" fillId="24" borderId="11" xfId="0" applyNumberFormat="1" applyFont="1" applyFill="1" applyBorder="1" applyAlignment="1">
      <alignment horizontal="center" wrapText="1"/>
    </xf>
    <xf numFmtId="166" fontId="18" fillId="24" borderId="11" xfId="0" applyNumberFormat="1" applyFont="1" applyFill="1" applyBorder="1" applyAlignment="1">
      <alignment horizontal="center" wrapText="1"/>
    </xf>
    <xf numFmtId="49" fontId="3" fillId="24" borderId="46" xfId="0" applyNumberFormat="1" applyFont="1" applyFill="1" applyBorder="1" applyAlignment="1">
      <alignment horizontal="center"/>
    </xf>
    <xf numFmtId="49" fontId="10" fillId="24" borderId="16" xfId="0" applyNumberFormat="1" applyFont="1" applyFill="1" applyBorder="1" applyAlignment="1">
      <alignment horizontal="left" wrapText="1"/>
    </xf>
    <xf numFmtId="49" fontId="3" fillId="24" borderId="16" xfId="0" applyNumberFormat="1" applyFont="1" applyFill="1" applyBorder="1" applyAlignment="1">
      <alignment horizontal="center" wrapText="1"/>
    </xf>
    <xf numFmtId="49" fontId="18" fillId="24" borderId="16" xfId="0" applyNumberFormat="1" applyFont="1" applyFill="1" applyBorder="1" applyAlignment="1">
      <alignment horizontal="center" wrapText="1"/>
    </xf>
    <xf numFmtId="0" fontId="0" fillId="0" borderId="61" xfId="0" applyBorder="1" applyAlignment="1">
      <alignment horizontal="center" vertical="center" wrapText="1"/>
    </xf>
    <xf numFmtId="49" fontId="3" fillId="24" borderId="60" xfId="0" applyNumberFormat="1" applyFont="1" applyFill="1" applyBorder="1" applyAlignment="1">
      <alignment horizontal="center"/>
    </xf>
    <xf numFmtId="49" fontId="3" fillId="24" borderId="47" xfId="0" applyNumberFormat="1" applyFont="1" applyFill="1" applyBorder="1" applyAlignment="1">
      <alignment horizontal="center"/>
    </xf>
    <xf numFmtId="0" fontId="18" fillId="24" borderId="19" xfId="0" applyNumberFormat="1" applyFont="1" applyFill="1" applyBorder="1" applyAlignment="1">
      <alignment horizontal="left" wrapText="1"/>
    </xf>
    <xf numFmtId="0" fontId="18" fillId="24" borderId="18" xfId="0" applyNumberFormat="1" applyFont="1" applyFill="1" applyBorder="1" applyAlignment="1">
      <alignment horizontal="left" wrapText="1"/>
    </xf>
    <xf numFmtId="49" fontId="14" fillId="24" borderId="11" xfId="0" applyNumberFormat="1" applyFont="1" applyFill="1" applyBorder="1" applyAlignment="1">
      <alignment horizontal="center" wrapText="1"/>
    </xf>
    <xf numFmtId="49" fontId="11" fillId="24" borderId="15" xfId="0" applyNumberFormat="1" applyFont="1" applyFill="1" applyBorder="1" applyAlignment="1">
      <alignment horizontal="left" wrapText="1"/>
    </xf>
    <xf numFmtId="49" fontId="11" fillId="24" borderId="16" xfId="0" applyNumberFormat="1" applyFont="1" applyFill="1" applyBorder="1" applyAlignment="1">
      <alignment horizontal="left" wrapText="1"/>
    </xf>
    <xf numFmtId="2" fontId="11" fillId="24" borderId="16" xfId="0" applyNumberFormat="1" applyFont="1" applyFill="1" applyBorder="1" applyAlignment="1">
      <alignment horizontal="left" wrapText="1"/>
    </xf>
    <xf numFmtId="167" fontId="18" fillId="24" borderId="16" xfId="0" applyNumberFormat="1" applyFont="1" applyFill="1" applyBorder="1" applyAlignment="1">
      <alignment horizontal="center" wrapText="1"/>
    </xf>
    <xf numFmtId="166" fontId="18" fillId="24" borderId="16" xfId="0" applyNumberFormat="1" applyFont="1" applyFill="1" applyBorder="1" applyAlignment="1">
      <alignment horizontal="center" wrapText="1"/>
    </xf>
    <xf numFmtId="166" fontId="18" fillId="24" borderId="37" xfId="0" applyNumberFormat="1" applyFont="1" applyFill="1" applyBorder="1" applyAlignment="1">
      <alignment horizontal="center" wrapText="1"/>
    </xf>
    <xf numFmtId="166" fontId="18" fillId="24" borderId="18" xfId="0" applyNumberFormat="1" applyFont="1" applyFill="1" applyBorder="1" applyAlignment="1">
      <alignment horizont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167" fontId="5" fillId="24" borderId="16" xfId="0" applyNumberFormat="1" applyFont="1" applyFill="1" applyBorder="1" applyAlignment="1">
      <alignment horizontal="center" vertical="center" wrapText="1"/>
    </xf>
    <xf numFmtId="166" fontId="3" fillId="24" borderId="16" xfId="0" applyNumberFormat="1" applyFont="1" applyFill="1" applyBorder="1" applyAlignment="1">
      <alignment horizontal="center" wrapText="1"/>
    </xf>
    <xf numFmtId="49" fontId="11" fillId="24" borderId="62" xfId="0" applyNumberFormat="1" applyFont="1" applyFill="1" applyBorder="1" applyAlignment="1">
      <alignment horizontal="left" wrapText="1"/>
    </xf>
    <xf numFmtId="49" fontId="11" fillId="24" borderId="63" xfId="0" applyNumberFormat="1" applyFont="1" applyFill="1" applyBorder="1" applyAlignment="1">
      <alignment horizontal="left" wrapText="1"/>
    </xf>
    <xf numFmtId="2" fontId="11" fillId="24" borderId="63" xfId="0" applyNumberFormat="1" applyFont="1" applyFill="1" applyBorder="1" applyAlignment="1">
      <alignment horizontal="center" wrapText="1"/>
    </xf>
    <xf numFmtId="166" fontId="11" fillId="24" borderId="12" xfId="0" applyNumberFormat="1" applyFont="1" applyFill="1" applyBorder="1" applyAlignment="1">
      <alignment horizontal="center" wrapText="1"/>
    </xf>
    <xf numFmtId="166" fontId="11" fillId="24" borderId="64" xfId="0" applyNumberFormat="1" applyFont="1" applyFill="1" applyBorder="1" applyAlignment="1">
      <alignment horizontal="center" wrapText="1"/>
    </xf>
    <xf numFmtId="166" fontId="5" fillId="24" borderId="65" xfId="0" applyNumberFormat="1" applyFont="1" applyFill="1" applyBorder="1" applyAlignment="1">
      <alignment horizontal="right" wrapText="1"/>
    </xf>
    <xf numFmtId="166" fontId="5" fillId="24" borderId="13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vertical="top"/>
    </xf>
    <xf numFmtId="0" fontId="7" fillId="0" borderId="66" xfId="0" applyFont="1" applyBorder="1" applyAlignment="1">
      <alignment horizontal="right" vertical="top" wrapText="1"/>
    </xf>
    <xf numFmtId="49" fontId="3" fillId="20" borderId="67" xfId="0" applyNumberFormat="1" applyFont="1" applyFill="1" applyBorder="1" applyAlignment="1">
      <alignment horizontal="center" vertical="center" wrapText="1"/>
    </xf>
    <xf numFmtId="49" fontId="3" fillId="20" borderId="68" xfId="0" applyNumberFormat="1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 horizontal="center" vertical="center" wrapText="1"/>
    </xf>
    <xf numFmtId="4" fontId="3" fillId="20" borderId="20" xfId="0" applyNumberFormat="1" applyFont="1" applyFill="1" applyBorder="1" applyAlignment="1">
      <alignment horizontal="center" vertical="center" wrapText="1"/>
    </xf>
    <xf numFmtId="4" fontId="3" fillId="20" borderId="22" xfId="0" applyNumberFormat="1" applyFont="1" applyFill="1" applyBorder="1" applyAlignment="1">
      <alignment horizontal="center" vertical="center" wrapText="1"/>
    </xf>
    <xf numFmtId="4" fontId="3" fillId="20" borderId="69" xfId="0" applyNumberFormat="1" applyFont="1" applyFill="1" applyBorder="1" applyAlignment="1">
      <alignment horizontal="center" vertical="center" wrapText="1"/>
    </xf>
    <xf numFmtId="49" fontId="7" fillId="24" borderId="46" xfId="0" applyNumberFormat="1" applyFont="1" applyFill="1" applyBorder="1" applyAlignment="1">
      <alignment horizontal="center" vertical="center" wrapText="1"/>
    </xf>
    <xf numFmtId="49" fontId="10" fillId="24" borderId="19" xfId="0" applyNumberFormat="1" applyFont="1" applyFill="1" applyBorder="1" applyAlignment="1">
      <alignment horizontal="left" wrapText="1"/>
    </xf>
    <xf numFmtId="49" fontId="10" fillId="24" borderId="16" xfId="0" applyNumberFormat="1" applyFont="1" applyFill="1" applyBorder="1" applyAlignment="1">
      <alignment horizontal="left" wrapText="1"/>
    </xf>
    <xf numFmtId="49" fontId="12" fillId="24" borderId="52" xfId="0" applyNumberFormat="1" applyFont="1" applyFill="1" applyBorder="1" applyAlignment="1">
      <alignment horizontal="left" wrapText="1"/>
    </xf>
    <xf numFmtId="49" fontId="12" fillId="24" borderId="62" xfId="0" applyNumberFormat="1" applyFont="1" applyFill="1" applyBorder="1" applyAlignment="1">
      <alignment horizontal="left" wrapText="1"/>
    </xf>
    <xf numFmtId="49" fontId="12" fillId="24" borderId="28" xfId="0" applyNumberFormat="1" applyFont="1" applyFill="1" applyBorder="1" applyAlignment="1">
      <alignment horizontal="left" wrapText="1"/>
    </xf>
    <xf numFmtId="49" fontId="15" fillId="24" borderId="70" xfId="0" applyNumberFormat="1" applyFont="1" applyFill="1" applyBorder="1" applyAlignment="1">
      <alignment horizontal="center" vertical="top" wrapText="1"/>
    </xf>
    <xf numFmtId="49" fontId="15" fillId="24" borderId="71" xfId="0" applyNumberFormat="1" applyFont="1" applyFill="1" applyBorder="1" applyAlignment="1">
      <alignment horizontal="center" vertical="top" wrapText="1"/>
    </xf>
    <xf numFmtId="49" fontId="15" fillId="24" borderId="26" xfId="0" applyNumberFormat="1" applyFont="1" applyFill="1" applyBorder="1" applyAlignment="1">
      <alignment horizontal="center" vertical="top" wrapText="1"/>
    </xf>
    <xf numFmtId="49" fontId="5" fillId="24" borderId="0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15" fillId="24" borderId="72" xfId="0" applyNumberFormat="1" applyFont="1" applyFill="1" applyBorder="1" applyAlignment="1">
      <alignment horizontal="center" wrapText="1"/>
    </xf>
    <xf numFmtId="49" fontId="15" fillId="24" borderId="73" xfId="0" applyNumberFormat="1" applyFont="1" applyFill="1" applyBorder="1" applyAlignment="1">
      <alignment horizontal="center" wrapText="1"/>
    </xf>
    <xf numFmtId="49" fontId="15" fillId="24" borderId="74" xfId="0" applyNumberFormat="1" applyFont="1" applyFill="1" applyBorder="1" applyAlignment="1">
      <alignment horizontal="center" wrapText="1"/>
    </xf>
    <xf numFmtId="49" fontId="12" fillId="24" borderId="35" xfId="0" applyNumberFormat="1" applyFont="1" applyFill="1" applyBorder="1" applyAlignment="1">
      <alignment horizontal="left" wrapText="1"/>
    </xf>
    <xf numFmtId="49" fontId="12" fillId="24" borderId="46" xfId="0" applyNumberFormat="1" applyFont="1" applyFill="1" applyBorder="1" applyAlignment="1">
      <alignment horizontal="left" wrapText="1"/>
    </xf>
    <xf numFmtId="49" fontId="15" fillId="24" borderId="75" xfId="0" applyNumberFormat="1" applyFont="1" applyFill="1" applyBorder="1" applyAlignment="1">
      <alignment horizontal="center" vertical="top" wrapText="1"/>
    </xf>
    <xf numFmtId="49" fontId="15" fillId="24" borderId="76" xfId="0" applyNumberFormat="1" applyFont="1" applyFill="1" applyBorder="1" applyAlignment="1">
      <alignment horizontal="center" vertical="top" wrapText="1"/>
    </xf>
    <xf numFmtId="49" fontId="15" fillId="24" borderId="29" xfId="0" applyNumberFormat="1" applyFont="1" applyFill="1" applyBorder="1" applyAlignment="1">
      <alignment horizontal="center" vertical="top" wrapText="1"/>
    </xf>
    <xf numFmtId="49" fontId="12" fillId="24" borderId="77" xfId="0" applyNumberFormat="1" applyFont="1" applyFill="1" applyBorder="1" applyAlignment="1">
      <alignment horizontal="left" wrapText="1"/>
    </xf>
    <xf numFmtId="49" fontId="15" fillId="24" borderId="59" xfId="0" applyNumberFormat="1" applyFont="1" applyFill="1" applyBorder="1" applyAlignment="1">
      <alignment horizontal="center" wrapText="1"/>
    </xf>
    <xf numFmtId="49" fontId="15" fillId="24" borderId="25" xfId="0" applyNumberFormat="1" applyFont="1" applyFill="1" applyBorder="1" applyAlignment="1">
      <alignment horizontal="center" wrapText="1"/>
    </xf>
    <xf numFmtId="49" fontId="6" fillId="24" borderId="50" xfId="0" applyNumberFormat="1" applyFont="1" applyFill="1" applyBorder="1" applyAlignment="1">
      <alignment horizontal="left" wrapText="1"/>
    </xf>
    <xf numFmtId="49" fontId="6" fillId="24" borderId="58" xfId="0" applyNumberFormat="1" applyFont="1" applyFill="1" applyBorder="1" applyAlignment="1">
      <alignment horizontal="left" wrapText="1"/>
    </xf>
    <xf numFmtId="0" fontId="5" fillId="24" borderId="78" xfId="0" applyFont="1" applyFill="1" applyBorder="1" applyAlignment="1">
      <alignment horizontal="left" wrapText="1"/>
    </xf>
    <xf numFmtId="0" fontId="5" fillId="24" borderId="79" xfId="0" applyFont="1" applyFill="1" applyBorder="1" applyAlignment="1">
      <alignment horizontal="left" wrapText="1"/>
    </xf>
    <xf numFmtId="0" fontId="5" fillId="24" borderId="80" xfId="0" applyFont="1" applyFill="1" applyBorder="1" applyAlignment="1">
      <alignment horizontal="left" wrapText="1"/>
    </xf>
    <xf numFmtId="49" fontId="3" fillId="24" borderId="60" xfId="0" applyNumberFormat="1" applyFont="1" applyFill="1" applyBorder="1" applyAlignment="1">
      <alignment horizontal="center"/>
    </xf>
    <xf numFmtId="49" fontId="3" fillId="24" borderId="47" xfId="0" applyNumberFormat="1" applyFont="1" applyFill="1" applyBorder="1" applyAlignment="1">
      <alignment horizontal="center"/>
    </xf>
    <xf numFmtId="49" fontId="10" fillId="24" borderId="19" xfId="0" applyNumberFormat="1" applyFont="1" applyFill="1" applyBorder="1" applyAlignment="1">
      <alignment horizontal="left" wrapText="1"/>
    </xf>
    <xf numFmtId="49" fontId="10" fillId="24" borderId="18" xfId="0" applyNumberFormat="1" applyFont="1" applyFill="1" applyBorder="1" applyAlignment="1">
      <alignment horizontal="left" wrapText="1"/>
    </xf>
    <xf numFmtId="49" fontId="16" fillId="24" borderId="26" xfId="0" applyNumberFormat="1" applyFont="1" applyFill="1" applyBorder="1" applyAlignment="1">
      <alignment horizontal="center"/>
    </xf>
    <xf numFmtId="49" fontId="16" fillId="24" borderId="28" xfId="0" applyNumberFormat="1" applyFont="1" applyFill="1" applyBorder="1" applyAlignment="1">
      <alignment horizontal="center"/>
    </xf>
    <xf numFmtId="49" fontId="7" fillId="24" borderId="19" xfId="0" applyNumberFormat="1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left" wrapText="1"/>
    </xf>
    <xf numFmtId="49" fontId="3" fillId="24" borderId="19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10" fillId="24" borderId="19" xfId="0" applyNumberFormat="1" applyFont="1" applyFill="1" applyBorder="1" applyAlignment="1">
      <alignment horizontal="left" vertical="center" wrapText="1"/>
    </xf>
    <xf numFmtId="49" fontId="10" fillId="24" borderId="18" xfId="0" applyNumberFormat="1" applyFont="1" applyFill="1" applyBorder="1" applyAlignment="1">
      <alignment horizontal="left" vertical="center" wrapText="1"/>
    </xf>
    <xf numFmtId="49" fontId="11" fillId="24" borderId="58" xfId="0" applyNumberFormat="1" applyFont="1" applyFill="1" applyBorder="1" applyAlignment="1">
      <alignment horizontal="left" wrapText="1"/>
    </xf>
    <xf numFmtId="49" fontId="11" fillId="24" borderId="59" xfId="0" applyNumberFormat="1" applyFont="1" applyFill="1" applyBorder="1" applyAlignment="1">
      <alignment horizontal="left" wrapText="1"/>
    </xf>
    <xf numFmtId="49" fontId="11" fillId="24" borderId="25" xfId="0" applyNumberFormat="1" applyFont="1" applyFill="1" applyBorder="1" applyAlignment="1">
      <alignment horizontal="left" wrapText="1"/>
    </xf>
    <xf numFmtId="49" fontId="15" fillId="24" borderId="62" xfId="0" applyNumberFormat="1" applyFont="1" applyFill="1" applyBorder="1" applyAlignment="1">
      <alignment horizontal="center" wrapText="1"/>
    </xf>
    <xf numFmtId="49" fontId="15" fillId="24" borderId="28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view="pageBreakPreview" zoomScaleSheetLayoutView="100" zoomScalePageLayoutView="0" workbookViewId="0" topLeftCell="A1">
      <selection activeCell="Q53" sqref="Q53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9.00390625" style="4" customWidth="1"/>
    <col min="4" max="4" width="11.25390625" style="4" customWidth="1"/>
    <col min="5" max="5" width="8.00390625" style="4" customWidth="1"/>
    <col min="6" max="6" width="8.75390625" style="4" customWidth="1"/>
    <col min="7" max="7" width="8.25390625" style="4" hidden="1" customWidth="1"/>
    <col min="8" max="8" width="9.75390625" style="4" hidden="1" customWidth="1"/>
    <col min="9" max="10" width="9.75390625" style="4" customWidth="1"/>
    <col min="11" max="11" width="10.25390625" style="3" customWidth="1"/>
    <col min="12" max="13" width="9.125" style="3" hidden="1" customWidth="1"/>
    <col min="14" max="16384" width="9.125" style="3" customWidth="1"/>
  </cols>
  <sheetData>
    <row r="1" spans="2:15" ht="15.75">
      <c r="B1" s="39"/>
      <c r="C1" s="40"/>
      <c r="D1" s="255" t="s">
        <v>22</v>
      </c>
      <c r="E1" s="255"/>
      <c r="F1" s="255"/>
      <c r="G1" s="255"/>
      <c r="H1" s="255"/>
      <c r="I1" s="255"/>
      <c r="J1" s="255"/>
      <c r="K1" s="255"/>
      <c r="L1" s="255"/>
      <c r="M1" s="255"/>
      <c r="N1" s="41"/>
      <c r="O1" s="41"/>
    </row>
    <row r="2" spans="2:15" ht="15.75">
      <c r="B2" s="39"/>
      <c r="C2" s="255" t="s">
        <v>32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41"/>
      <c r="O2" s="41"/>
    </row>
    <row r="3" spans="2:15" ht="15.75">
      <c r="B3" s="255" t="s">
        <v>51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41"/>
      <c r="O3" s="41"/>
    </row>
    <row r="4" spans="2:15" ht="15.75">
      <c r="B4" s="255" t="s">
        <v>52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41"/>
      <c r="O4" s="41"/>
    </row>
    <row r="5" spans="2:15" ht="15.75">
      <c r="B5" s="39"/>
      <c r="C5" s="40"/>
      <c r="D5" s="255" t="s">
        <v>80</v>
      </c>
      <c r="E5" s="255"/>
      <c r="F5" s="255"/>
      <c r="G5" s="255"/>
      <c r="H5" s="255"/>
      <c r="I5" s="255"/>
      <c r="J5" s="255"/>
      <c r="K5" s="255"/>
      <c r="L5" s="255"/>
      <c r="M5" s="255"/>
      <c r="N5" s="41"/>
      <c r="O5" s="41"/>
    </row>
    <row r="6" spans="2:15" ht="15.75">
      <c r="B6" s="39"/>
      <c r="C6" s="255" t="s">
        <v>44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41"/>
      <c r="O6" s="41"/>
    </row>
    <row r="7" spans="2:15" ht="15.75">
      <c r="B7" s="39"/>
      <c r="C7" s="41"/>
      <c r="D7" s="41"/>
      <c r="E7" s="41"/>
      <c r="F7" s="256" t="s">
        <v>84</v>
      </c>
      <c r="G7" s="256"/>
      <c r="H7" s="256"/>
      <c r="I7" s="256"/>
      <c r="J7" s="256"/>
      <c r="K7" s="256"/>
      <c r="L7" s="41"/>
      <c r="M7" s="41"/>
      <c r="N7" s="41"/>
      <c r="O7" s="41"/>
    </row>
    <row r="8" spans="2:15" ht="15.75">
      <c r="B8" s="39"/>
      <c r="C8" s="41"/>
      <c r="D8" s="41"/>
      <c r="E8" s="41"/>
      <c r="F8" s="255" t="s">
        <v>124</v>
      </c>
      <c r="G8" s="255"/>
      <c r="H8" s="255"/>
      <c r="I8" s="255"/>
      <c r="J8" s="255"/>
      <c r="K8" s="255"/>
      <c r="L8" s="41"/>
      <c r="M8" s="41"/>
      <c r="N8" s="41"/>
      <c r="O8" s="41"/>
    </row>
    <row r="9" spans="3:11" ht="12.75">
      <c r="C9" s="38"/>
      <c r="D9" s="38"/>
      <c r="E9" s="38"/>
      <c r="F9" s="38"/>
      <c r="G9" s="38"/>
      <c r="H9" s="38"/>
      <c r="I9" s="38"/>
      <c r="J9" s="38"/>
      <c r="K9" s="38"/>
    </row>
    <row r="10" spans="3:11" ht="12.75"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8.75">
      <c r="A11" s="257" t="s">
        <v>0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</row>
    <row r="12" spans="1:11" ht="18.75">
      <c r="A12" s="254" t="s">
        <v>1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</row>
    <row r="13" spans="1:11" ht="18.75">
      <c r="A13" s="254" t="s">
        <v>62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</row>
    <row r="14" spans="1:11" ht="18.75">
      <c r="A14" s="254" t="s">
        <v>2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</row>
    <row r="15" spans="1:15" ht="14.25" customHeight="1" thickBot="1">
      <c r="A15" s="5"/>
      <c r="B15" s="6"/>
      <c r="K15" s="258" t="s">
        <v>3</v>
      </c>
      <c r="L15" s="258"/>
      <c r="M15" s="258"/>
      <c r="N15" s="46"/>
      <c r="O15" s="46"/>
    </row>
    <row r="16" spans="1:15" ht="27.75" customHeight="1" thickBot="1" thickTop="1">
      <c r="A16" s="259" t="s">
        <v>4</v>
      </c>
      <c r="B16" s="261" t="s">
        <v>56</v>
      </c>
      <c r="C16" s="261" t="s">
        <v>5</v>
      </c>
      <c r="D16" s="261" t="s">
        <v>6</v>
      </c>
      <c r="E16" s="261" t="s">
        <v>7</v>
      </c>
      <c r="F16" s="261" t="s">
        <v>25</v>
      </c>
      <c r="G16" s="43" t="s">
        <v>53</v>
      </c>
      <c r="H16" s="44"/>
      <c r="I16" s="262" t="s">
        <v>63</v>
      </c>
      <c r="J16" s="263"/>
      <c r="K16" s="264" t="s">
        <v>50</v>
      </c>
      <c r="L16" s="45"/>
      <c r="M16" s="261" t="s">
        <v>50</v>
      </c>
      <c r="N16" s="47"/>
      <c r="O16" s="47"/>
    </row>
    <row r="17" spans="1:15" ht="14.25" thickBot="1" thickTop="1">
      <c r="A17" s="260"/>
      <c r="B17" s="261"/>
      <c r="C17" s="261"/>
      <c r="D17" s="261"/>
      <c r="E17" s="261"/>
      <c r="F17" s="261"/>
      <c r="G17" s="11" t="s">
        <v>8</v>
      </c>
      <c r="H17" s="11" t="s">
        <v>31</v>
      </c>
      <c r="I17" s="11" t="s">
        <v>31</v>
      </c>
      <c r="J17" s="12" t="s">
        <v>9</v>
      </c>
      <c r="K17" s="231"/>
      <c r="L17" s="45" t="s">
        <v>49</v>
      </c>
      <c r="M17" s="261"/>
      <c r="N17" s="47"/>
      <c r="O17" s="47"/>
    </row>
    <row r="18" spans="1:11" ht="16.5" thickTop="1">
      <c r="A18" s="79" t="s">
        <v>23</v>
      </c>
      <c r="B18" s="274" t="s">
        <v>10</v>
      </c>
      <c r="C18" s="274"/>
      <c r="D18" s="274"/>
      <c r="E18" s="274"/>
      <c r="F18" s="274"/>
      <c r="G18" s="20"/>
      <c r="H18" s="19"/>
      <c r="I18" s="19"/>
      <c r="J18" s="19"/>
      <c r="K18" s="75"/>
    </row>
    <row r="19" spans="1:15" ht="15.75">
      <c r="A19" s="79" t="s">
        <v>15</v>
      </c>
      <c r="B19" s="236" t="s">
        <v>28</v>
      </c>
      <c r="C19" s="236"/>
      <c r="D19" s="236"/>
      <c r="E19" s="236"/>
      <c r="F19" s="18"/>
      <c r="G19" s="13"/>
      <c r="H19" s="13"/>
      <c r="I19" s="13"/>
      <c r="J19" s="13"/>
      <c r="K19" s="76"/>
      <c r="L19" s="60"/>
      <c r="M19" s="25"/>
      <c r="N19" s="48"/>
      <c r="O19" s="48"/>
    </row>
    <row r="20" spans="1:15" ht="42.75" customHeight="1">
      <c r="A20" s="232" t="s">
        <v>24</v>
      </c>
      <c r="B20" s="234" t="s">
        <v>121</v>
      </c>
      <c r="C20" s="179" t="s">
        <v>12</v>
      </c>
      <c r="D20" s="179" t="s">
        <v>64</v>
      </c>
      <c r="E20" s="179" t="s">
        <v>65</v>
      </c>
      <c r="F20" s="179" t="s">
        <v>29</v>
      </c>
      <c r="G20" s="180"/>
      <c r="H20" s="181"/>
      <c r="I20" s="182">
        <v>0</v>
      </c>
      <c r="J20" s="182">
        <v>250</v>
      </c>
      <c r="K20" s="183">
        <f aca="true" t="shared" si="0" ref="K20:K26">I20+J20</f>
        <v>250</v>
      </c>
      <c r="L20" s="61">
        <v>0</v>
      </c>
      <c r="M20" s="32">
        <f>K20+L20</f>
        <v>250</v>
      </c>
      <c r="N20" s="49"/>
      <c r="O20" s="49"/>
    </row>
    <row r="21" spans="1:15" ht="33.75" customHeight="1">
      <c r="A21" s="233"/>
      <c r="B21" s="235"/>
      <c r="C21" s="184" t="s">
        <v>12</v>
      </c>
      <c r="D21" s="184" t="s">
        <v>93</v>
      </c>
      <c r="E21" s="184" t="s">
        <v>65</v>
      </c>
      <c r="F21" s="184" t="s">
        <v>29</v>
      </c>
      <c r="G21" s="185"/>
      <c r="H21" s="186"/>
      <c r="I21" s="187">
        <v>800</v>
      </c>
      <c r="J21" s="187">
        <v>0</v>
      </c>
      <c r="K21" s="188">
        <f t="shared" si="0"/>
        <v>800</v>
      </c>
      <c r="L21" s="61"/>
      <c r="M21" s="32"/>
      <c r="N21" s="49"/>
      <c r="O21" s="49"/>
    </row>
    <row r="22" spans="1:15" ht="38.25">
      <c r="A22" s="82" t="s">
        <v>55</v>
      </c>
      <c r="B22" s="83" t="s">
        <v>66</v>
      </c>
      <c r="C22" s="84" t="s">
        <v>12</v>
      </c>
      <c r="D22" s="84" t="s">
        <v>67</v>
      </c>
      <c r="E22" s="84" t="s">
        <v>65</v>
      </c>
      <c r="F22" s="224" t="s">
        <v>33</v>
      </c>
      <c r="G22" s="18"/>
      <c r="H22" s="85"/>
      <c r="I22" s="189">
        <v>0</v>
      </c>
      <c r="J22" s="189">
        <f>380+117.4-58.7</f>
        <v>438.7</v>
      </c>
      <c r="K22" s="86">
        <f t="shared" si="0"/>
        <v>438.7</v>
      </c>
      <c r="L22" s="61"/>
      <c r="M22" s="32"/>
      <c r="N22" s="49"/>
      <c r="O22" s="49"/>
    </row>
    <row r="23" spans="1:15" ht="51">
      <c r="A23" s="82" t="s">
        <v>81</v>
      </c>
      <c r="B23" s="83" t="s">
        <v>88</v>
      </c>
      <c r="C23" s="84" t="s">
        <v>12</v>
      </c>
      <c r="D23" s="84" t="s">
        <v>85</v>
      </c>
      <c r="E23" s="84" t="s">
        <v>65</v>
      </c>
      <c r="F23" s="84" t="s">
        <v>29</v>
      </c>
      <c r="G23" s="18"/>
      <c r="H23" s="85"/>
      <c r="I23" s="189">
        <v>0</v>
      </c>
      <c r="J23" s="225">
        <f>93.6+10</f>
        <v>103.6</v>
      </c>
      <c r="K23" s="86">
        <f t="shared" si="0"/>
        <v>103.6</v>
      </c>
      <c r="L23" s="61"/>
      <c r="M23" s="32"/>
      <c r="N23" s="49"/>
      <c r="O23" s="49"/>
    </row>
    <row r="24" spans="1:15" ht="33.75" customHeight="1">
      <c r="A24" s="82" t="s">
        <v>112</v>
      </c>
      <c r="B24" s="83" t="s">
        <v>113</v>
      </c>
      <c r="C24" s="84" t="s">
        <v>12</v>
      </c>
      <c r="D24" s="84" t="s">
        <v>118</v>
      </c>
      <c r="E24" s="84" t="s">
        <v>65</v>
      </c>
      <c r="F24" s="84" t="s">
        <v>29</v>
      </c>
      <c r="G24" s="18"/>
      <c r="H24" s="85"/>
      <c r="I24" s="189">
        <v>0</v>
      </c>
      <c r="J24" s="189">
        <v>48.4</v>
      </c>
      <c r="K24" s="86">
        <f t="shared" si="0"/>
        <v>48.4</v>
      </c>
      <c r="L24" s="61"/>
      <c r="M24" s="32"/>
      <c r="N24" s="49"/>
      <c r="O24" s="49"/>
    </row>
    <row r="25" spans="1:15" ht="42.75" customHeight="1">
      <c r="A25" s="82" t="s">
        <v>116</v>
      </c>
      <c r="B25" s="83" t="s">
        <v>114</v>
      </c>
      <c r="C25" s="84" t="s">
        <v>12</v>
      </c>
      <c r="D25" s="84" t="s">
        <v>118</v>
      </c>
      <c r="E25" s="84" t="s">
        <v>65</v>
      </c>
      <c r="F25" s="84" t="s">
        <v>33</v>
      </c>
      <c r="G25" s="18"/>
      <c r="H25" s="85"/>
      <c r="I25" s="189">
        <v>0</v>
      </c>
      <c r="J25" s="189">
        <v>1</v>
      </c>
      <c r="K25" s="86">
        <f t="shared" si="0"/>
        <v>1</v>
      </c>
      <c r="L25" s="61"/>
      <c r="M25" s="32"/>
      <c r="N25" s="49"/>
      <c r="O25" s="49"/>
    </row>
    <row r="26" spans="1:15" ht="38.25">
      <c r="A26" s="82" t="s">
        <v>117</v>
      </c>
      <c r="B26" s="83" t="s">
        <v>115</v>
      </c>
      <c r="C26" s="84" t="s">
        <v>12</v>
      </c>
      <c r="D26" s="84" t="s">
        <v>118</v>
      </c>
      <c r="E26" s="84" t="s">
        <v>65</v>
      </c>
      <c r="F26" s="84" t="s">
        <v>33</v>
      </c>
      <c r="G26" s="18"/>
      <c r="H26" s="85"/>
      <c r="I26" s="189">
        <v>0</v>
      </c>
      <c r="J26" s="189">
        <v>10.3</v>
      </c>
      <c r="K26" s="86">
        <f t="shared" si="0"/>
        <v>10.3</v>
      </c>
      <c r="L26" s="61"/>
      <c r="M26" s="32"/>
      <c r="N26" s="49"/>
      <c r="O26" s="49"/>
    </row>
    <row r="27" spans="1:15" ht="15.75">
      <c r="A27" s="87"/>
      <c r="B27" s="88" t="s">
        <v>30</v>
      </c>
      <c r="C27" s="18"/>
      <c r="D27" s="89"/>
      <c r="E27" s="90"/>
      <c r="F27" s="18"/>
      <c r="G27" s="13"/>
      <c r="H27" s="91" t="e">
        <f>#REF!+#REF!</f>
        <v>#REF!</v>
      </c>
      <c r="I27" s="190">
        <f>SUM(I20:I23)</f>
        <v>800</v>
      </c>
      <c r="J27" s="190">
        <f>SUM(J20:J26)</f>
        <v>852</v>
      </c>
      <c r="K27" s="191">
        <f>J27+I27</f>
        <v>1652</v>
      </c>
      <c r="L27" s="78">
        <f>L20+L22</f>
        <v>0</v>
      </c>
      <c r="M27" s="33">
        <f>M20+M22</f>
        <v>250</v>
      </c>
      <c r="N27" s="36"/>
      <c r="O27" s="36"/>
    </row>
    <row r="28" spans="1:15" ht="15.75">
      <c r="A28" s="79" t="s">
        <v>58</v>
      </c>
      <c r="B28" s="236" t="s">
        <v>57</v>
      </c>
      <c r="C28" s="236"/>
      <c r="D28" s="236"/>
      <c r="E28" s="236"/>
      <c r="F28" s="18"/>
      <c r="G28" s="92"/>
      <c r="H28" s="93"/>
      <c r="I28" s="190"/>
      <c r="J28" s="190"/>
      <c r="K28" s="76"/>
      <c r="L28" s="63"/>
      <c r="M28" s="35"/>
      <c r="N28" s="36"/>
      <c r="O28" s="36"/>
    </row>
    <row r="29" spans="1:15" ht="26.25">
      <c r="A29" s="94" t="s">
        <v>59</v>
      </c>
      <c r="B29" s="95" t="s">
        <v>68</v>
      </c>
      <c r="C29" s="96" t="s">
        <v>69</v>
      </c>
      <c r="D29" s="96" t="s">
        <v>70</v>
      </c>
      <c r="E29" s="96" t="s">
        <v>65</v>
      </c>
      <c r="F29" s="84" t="s">
        <v>33</v>
      </c>
      <c r="G29" s="92"/>
      <c r="H29" s="93"/>
      <c r="I29" s="189">
        <v>0</v>
      </c>
      <c r="J29" s="189">
        <v>0</v>
      </c>
      <c r="K29" s="86">
        <f>I29+J29</f>
        <v>0</v>
      </c>
      <c r="L29" s="63"/>
      <c r="M29" s="35"/>
      <c r="N29" s="36"/>
      <c r="O29" s="36"/>
    </row>
    <row r="30" spans="1:15" ht="17.25" customHeight="1">
      <c r="A30" s="223" t="s">
        <v>72</v>
      </c>
      <c r="B30" s="266" t="s">
        <v>73</v>
      </c>
      <c r="C30" s="219" t="s">
        <v>12</v>
      </c>
      <c r="D30" s="219" t="s">
        <v>74</v>
      </c>
      <c r="E30" s="96" t="s">
        <v>65</v>
      </c>
      <c r="F30" s="84" t="s">
        <v>33</v>
      </c>
      <c r="G30" s="220"/>
      <c r="H30" s="221"/>
      <c r="I30" s="222">
        <v>0</v>
      </c>
      <c r="J30" s="222">
        <f>800-158.1</f>
        <v>641.9</v>
      </c>
      <c r="K30" s="131">
        <f>I30+J30</f>
        <v>641.9</v>
      </c>
      <c r="L30" s="63"/>
      <c r="M30" s="35"/>
      <c r="N30" s="36"/>
      <c r="O30" s="36"/>
    </row>
    <row r="31" spans="1:15" ht="16.5" thickBot="1">
      <c r="A31" s="265"/>
      <c r="B31" s="267"/>
      <c r="C31" s="230" t="s">
        <v>12</v>
      </c>
      <c r="D31" s="230" t="s">
        <v>125</v>
      </c>
      <c r="E31" s="230" t="s">
        <v>65</v>
      </c>
      <c r="F31" s="229" t="s">
        <v>33</v>
      </c>
      <c r="G31" s="244"/>
      <c r="H31" s="245"/>
      <c r="I31" s="246">
        <v>12300</v>
      </c>
      <c r="J31" s="246">
        <v>0</v>
      </c>
      <c r="K31" s="242">
        <f>I31+J31</f>
        <v>12300</v>
      </c>
      <c r="L31" s="63"/>
      <c r="M31" s="35"/>
      <c r="N31" s="36"/>
      <c r="O31" s="36"/>
    </row>
    <row r="32" spans="1:15" ht="16.5" thickBot="1">
      <c r="A32" s="100"/>
      <c r="B32" s="101" t="s">
        <v>60</v>
      </c>
      <c r="C32" s="102"/>
      <c r="D32" s="103"/>
      <c r="E32" s="104"/>
      <c r="F32" s="102"/>
      <c r="G32" s="92"/>
      <c r="H32" s="93"/>
      <c r="I32" s="192">
        <f>I31</f>
        <v>12300</v>
      </c>
      <c r="J32" s="105">
        <f>J29+J30</f>
        <v>641.9</v>
      </c>
      <c r="K32" s="106">
        <f>I32+J32</f>
        <v>12941.9</v>
      </c>
      <c r="L32" s="63"/>
      <c r="M32" s="35"/>
      <c r="N32" s="36"/>
      <c r="O32" s="36"/>
    </row>
    <row r="33" spans="1:15" ht="16.5" thickBot="1">
      <c r="A33" s="107"/>
      <c r="B33" s="237" t="s">
        <v>13</v>
      </c>
      <c r="C33" s="237"/>
      <c r="D33" s="237"/>
      <c r="E33" s="237"/>
      <c r="F33" s="237"/>
      <c r="G33" s="108" t="e">
        <f>#REF!+#REF!</f>
        <v>#REF!</v>
      </c>
      <c r="H33" s="109" t="e">
        <f>H27</f>
        <v>#REF!</v>
      </c>
      <c r="I33" s="21">
        <f>I27+I32</f>
        <v>13100</v>
      </c>
      <c r="J33" s="21">
        <f>J27+J32</f>
        <v>1493.9</v>
      </c>
      <c r="K33" s="77">
        <f>K27+K32</f>
        <v>14593.9</v>
      </c>
      <c r="L33" s="64" t="e">
        <f>L27+#REF!+#REF!</f>
        <v>#REF!</v>
      </c>
      <c r="M33" s="34" t="e">
        <f>K33+L33</f>
        <v>#REF!</v>
      </c>
      <c r="N33" s="50"/>
      <c r="O33" s="50"/>
    </row>
    <row r="34" spans="1:15" ht="16.5" thickBot="1">
      <c r="A34" s="193" t="s">
        <v>26</v>
      </c>
      <c r="B34" s="275" t="s">
        <v>14</v>
      </c>
      <c r="C34" s="276"/>
      <c r="D34" s="276"/>
      <c r="E34" s="276"/>
      <c r="F34" s="277"/>
      <c r="G34" s="110"/>
      <c r="H34" s="111"/>
      <c r="I34" s="111"/>
      <c r="J34" s="111"/>
      <c r="K34" s="112"/>
      <c r="L34" s="63"/>
      <c r="M34" s="37"/>
      <c r="N34" s="50"/>
      <c r="O34" s="50"/>
    </row>
    <row r="35" spans="1:15" ht="16.5" thickBot="1">
      <c r="A35" s="194" t="s">
        <v>11</v>
      </c>
      <c r="B35" s="195" t="s">
        <v>95</v>
      </c>
      <c r="C35" s="195"/>
      <c r="D35" s="195"/>
      <c r="E35" s="195"/>
      <c r="F35" s="196"/>
      <c r="G35" s="108"/>
      <c r="H35" s="109"/>
      <c r="I35" s="109"/>
      <c r="J35" s="109"/>
      <c r="K35" s="77"/>
      <c r="L35" s="63"/>
      <c r="M35" s="37"/>
      <c r="N35" s="50"/>
      <c r="O35" s="50"/>
    </row>
    <row r="36" spans="1:15" ht="15.75">
      <c r="A36" s="113" t="s">
        <v>96</v>
      </c>
      <c r="B36" s="278" t="s">
        <v>46</v>
      </c>
      <c r="C36" s="279"/>
      <c r="D36" s="279"/>
      <c r="E36" s="279"/>
      <c r="F36" s="280"/>
      <c r="G36" s="114"/>
      <c r="H36" s="115"/>
      <c r="I36" s="115"/>
      <c r="J36" s="115"/>
      <c r="K36" s="116"/>
      <c r="L36" s="63"/>
      <c r="M36" s="37"/>
      <c r="N36" s="50"/>
      <c r="O36" s="50"/>
    </row>
    <row r="37" spans="1:15" ht="15.75">
      <c r="A37" s="82" t="s">
        <v>97</v>
      </c>
      <c r="B37" s="95" t="s">
        <v>54</v>
      </c>
      <c r="C37" s="84" t="s">
        <v>47</v>
      </c>
      <c r="D37" s="96" t="s">
        <v>71</v>
      </c>
      <c r="E37" s="84" t="s">
        <v>87</v>
      </c>
      <c r="F37" s="84" t="s">
        <v>16</v>
      </c>
      <c r="G37" s="217"/>
      <c r="H37" s="218"/>
      <c r="I37" s="133">
        <v>0</v>
      </c>
      <c r="J37" s="226">
        <f>500+210</f>
        <v>710</v>
      </c>
      <c r="K37" s="86">
        <f>I37+J37</f>
        <v>710</v>
      </c>
      <c r="L37" s="63"/>
      <c r="M37" s="37"/>
      <c r="N37" s="50"/>
      <c r="O37" s="50"/>
    </row>
    <row r="38" spans="1:15" ht="27" thickBot="1">
      <c r="A38" s="227" t="s">
        <v>122</v>
      </c>
      <c r="B38" s="228" t="s">
        <v>123</v>
      </c>
      <c r="C38" s="229" t="s">
        <v>47</v>
      </c>
      <c r="D38" s="230" t="s">
        <v>71</v>
      </c>
      <c r="E38" s="229" t="s">
        <v>87</v>
      </c>
      <c r="F38" s="229" t="s">
        <v>16</v>
      </c>
      <c r="G38" s="238"/>
      <c r="H38" s="239"/>
      <c r="I38" s="240">
        <v>0</v>
      </c>
      <c r="J38" s="241">
        <v>49.8</v>
      </c>
      <c r="K38" s="242">
        <f>I38+J38</f>
        <v>49.8</v>
      </c>
      <c r="L38" s="63"/>
      <c r="M38" s="37"/>
      <c r="N38" s="50"/>
      <c r="O38" s="50"/>
    </row>
    <row r="39" spans="1:15" ht="16.5" thickBot="1">
      <c r="A39" s="118"/>
      <c r="B39" s="281" t="s">
        <v>48</v>
      </c>
      <c r="C39" s="281"/>
      <c r="D39" s="281"/>
      <c r="E39" s="281"/>
      <c r="F39" s="282"/>
      <c r="G39" s="119"/>
      <c r="H39" s="120"/>
      <c r="I39" s="121">
        <v>0</v>
      </c>
      <c r="J39" s="23">
        <f>J37+J38</f>
        <v>759.8</v>
      </c>
      <c r="K39" s="122">
        <f>J39</f>
        <v>759.8</v>
      </c>
      <c r="L39" s="63"/>
      <c r="M39" s="37"/>
      <c r="N39" s="50"/>
      <c r="O39" s="50"/>
    </row>
    <row r="40" spans="1:15" s="7" customFormat="1" ht="15.75">
      <c r="A40" s="123" t="s">
        <v>98</v>
      </c>
      <c r="B40" s="283" t="s">
        <v>18</v>
      </c>
      <c r="C40" s="284"/>
      <c r="D40" s="284"/>
      <c r="E40" s="284"/>
      <c r="F40" s="285"/>
      <c r="G40" s="124"/>
      <c r="H40" s="124"/>
      <c r="I40" s="161"/>
      <c r="J40" s="144"/>
      <c r="K40" s="145"/>
      <c r="L40" s="65"/>
      <c r="M40" s="26"/>
      <c r="N40" s="51"/>
      <c r="O40" s="51"/>
    </row>
    <row r="41" spans="1:15" s="7" customFormat="1" ht="26.25" customHeight="1">
      <c r="A41" s="125" t="s">
        <v>99</v>
      </c>
      <c r="B41" s="126" t="s">
        <v>75</v>
      </c>
      <c r="C41" s="84" t="s">
        <v>19</v>
      </c>
      <c r="D41" s="127" t="s">
        <v>86</v>
      </c>
      <c r="E41" s="84" t="s">
        <v>87</v>
      </c>
      <c r="F41" s="84" t="s">
        <v>16</v>
      </c>
      <c r="G41" s="128"/>
      <c r="H41" s="129"/>
      <c r="I41" s="130">
        <v>0</v>
      </c>
      <c r="J41" s="243">
        <f>440-92.3-49.9</f>
        <v>297.8</v>
      </c>
      <c r="K41" s="131">
        <f aca="true" t="shared" si="1" ref="K41:K46">I41+J41</f>
        <v>297.8</v>
      </c>
      <c r="L41" s="66">
        <v>0</v>
      </c>
      <c r="M41" s="31">
        <f>K41+L41</f>
        <v>297.8</v>
      </c>
      <c r="N41" s="52"/>
      <c r="O41" s="52"/>
    </row>
    <row r="42" spans="1:15" s="7" customFormat="1" ht="19.5" customHeight="1">
      <c r="A42" s="294" t="s">
        <v>100</v>
      </c>
      <c r="B42" s="296" t="s">
        <v>76</v>
      </c>
      <c r="C42" s="84" t="s">
        <v>19</v>
      </c>
      <c r="D42" s="127" t="s">
        <v>86</v>
      </c>
      <c r="E42" s="84" t="s">
        <v>87</v>
      </c>
      <c r="F42" s="84" t="s">
        <v>16</v>
      </c>
      <c r="G42" s="128"/>
      <c r="H42" s="129"/>
      <c r="I42" s="133">
        <v>0</v>
      </c>
      <c r="J42" s="226">
        <v>715.9</v>
      </c>
      <c r="K42" s="86">
        <f t="shared" si="1"/>
        <v>715.9</v>
      </c>
      <c r="L42" s="67"/>
      <c r="M42" s="42"/>
      <c r="N42" s="52"/>
      <c r="O42" s="52"/>
    </row>
    <row r="43" spans="1:15" s="7" customFormat="1" ht="18.75" customHeight="1">
      <c r="A43" s="295"/>
      <c r="B43" s="297"/>
      <c r="C43" s="84" t="s">
        <v>19</v>
      </c>
      <c r="D43" s="127" t="s">
        <v>86</v>
      </c>
      <c r="E43" s="84" t="s">
        <v>87</v>
      </c>
      <c r="F43" s="224" t="s">
        <v>29</v>
      </c>
      <c r="G43" s="128"/>
      <c r="H43" s="129"/>
      <c r="I43" s="133">
        <v>0</v>
      </c>
      <c r="J43" s="226">
        <v>594.3</v>
      </c>
      <c r="K43" s="86">
        <f t="shared" si="1"/>
        <v>594.3</v>
      </c>
      <c r="L43" s="67"/>
      <c r="M43" s="42"/>
      <c r="N43" s="52"/>
      <c r="O43" s="52"/>
    </row>
    <row r="44" spans="1:15" s="7" customFormat="1" ht="26.25" customHeight="1">
      <c r="A44" s="125" t="s">
        <v>101</v>
      </c>
      <c r="B44" s="132" t="s">
        <v>77</v>
      </c>
      <c r="C44" s="84" t="s">
        <v>19</v>
      </c>
      <c r="D44" s="127" t="s">
        <v>86</v>
      </c>
      <c r="E44" s="84" t="s">
        <v>87</v>
      </c>
      <c r="F44" s="224" t="s">
        <v>29</v>
      </c>
      <c r="G44" s="128"/>
      <c r="H44" s="129"/>
      <c r="I44" s="133">
        <v>0</v>
      </c>
      <c r="J44" s="226">
        <f>700-200+51.4</f>
        <v>551.4</v>
      </c>
      <c r="K44" s="86">
        <f t="shared" si="1"/>
        <v>551.4</v>
      </c>
      <c r="L44" s="67"/>
      <c r="M44" s="42"/>
      <c r="N44" s="52"/>
      <c r="O44" s="52"/>
    </row>
    <row r="45" spans="1:15" s="7" customFormat="1" ht="26.25" customHeight="1">
      <c r="A45" s="125" t="s">
        <v>102</v>
      </c>
      <c r="B45" s="132" t="s">
        <v>82</v>
      </c>
      <c r="C45" s="84" t="s">
        <v>19</v>
      </c>
      <c r="D45" s="127" t="s">
        <v>86</v>
      </c>
      <c r="E45" s="84" t="s">
        <v>87</v>
      </c>
      <c r="F45" s="224" t="s">
        <v>29</v>
      </c>
      <c r="G45" s="128"/>
      <c r="H45" s="129"/>
      <c r="I45" s="133">
        <v>0</v>
      </c>
      <c r="J45" s="226">
        <f>500-150-47.4</f>
        <v>302.6</v>
      </c>
      <c r="K45" s="86">
        <f t="shared" si="1"/>
        <v>302.6</v>
      </c>
      <c r="L45" s="67"/>
      <c r="M45" s="42"/>
      <c r="N45" s="52"/>
      <c r="O45" s="52"/>
    </row>
    <row r="46" spans="1:15" s="7" customFormat="1" ht="26.25" customHeight="1" thickBot="1">
      <c r="A46" s="166" t="s">
        <v>103</v>
      </c>
      <c r="B46" s="167" t="s">
        <v>92</v>
      </c>
      <c r="C46" s="158" t="s">
        <v>19</v>
      </c>
      <c r="D46" s="168" t="s">
        <v>86</v>
      </c>
      <c r="E46" s="158" t="s">
        <v>87</v>
      </c>
      <c r="F46" s="229" t="s">
        <v>29</v>
      </c>
      <c r="G46" s="135"/>
      <c r="H46" s="169"/>
      <c r="I46" s="170">
        <v>0</v>
      </c>
      <c r="J46" s="160">
        <v>200</v>
      </c>
      <c r="K46" s="99">
        <f t="shared" si="1"/>
        <v>200</v>
      </c>
      <c r="L46" s="67"/>
      <c r="M46" s="42"/>
      <c r="N46" s="52"/>
      <c r="O46" s="52"/>
    </row>
    <row r="47" spans="1:15" s="7" customFormat="1" ht="16.5" thickBot="1">
      <c r="A47" s="134"/>
      <c r="B47" s="268" t="s">
        <v>20</v>
      </c>
      <c r="C47" s="269"/>
      <c r="D47" s="269"/>
      <c r="E47" s="269"/>
      <c r="F47" s="270"/>
      <c r="G47" s="135"/>
      <c r="H47" s="136" t="e">
        <f>#REF!</f>
        <v>#REF!</v>
      </c>
      <c r="I47" s="197">
        <f>I41</f>
        <v>0</v>
      </c>
      <c r="J47" s="23">
        <f>J41+J42+J43+J44+J45+J46</f>
        <v>2662</v>
      </c>
      <c r="K47" s="122">
        <f>J47</f>
        <v>2662</v>
      </c>
      <c r="L47" s="68" t="e">
        <f>#REF!+#REF!+#REF!+#REF!+L41+#REF!+#REF!+#REF!</f>
        <v>#REF!</v>
      </c>
      <c r="M47" s="28" t="e">
        <f>K47+L47</f>
        <v>#REF!</v>
      </c>
      <c r="N47" s="50"/>
      <c r="O47" s="50"/>
    </row>
    <row r="48" spans="1:15" s="7" customFormat="1" ht="15.75">
      <c r="A48" s="162" t="s">
        <v>104</v>
      </c>
      <c r="B48" s="271" t="s">
        <v>89</v>
      </c>
      <c r="C48" s="272"/>
      <c r="D48" s="272"/>
      <c r="E48" s="272"/>
      <c r="F48" s="273"/>
      <c r="G48" s="163"/>
      <c r="H48" s="164"/>
      <c r="I48" s="165"/>
      <c r="J48" s="150"/>
      <c r="K48" s="76"/>
      <c r="L48" s="198"/>
      <c r="M48" s="199"/>
      <c r="N48" s="53"/>
      <c r="O48" s="53"/>
    </row>
    <row r="49" spans="1:15" s="7" customFormat="1" ht="29.25" customHeight="1">
      <c r="A49" s="302" t="s">
        <v>105</v>
      </c>
      <c r="B49" s="304" t="s">
        <v>111</v>
      </c>
      <c r="C49" s="200" t="s">
        <v>12</v>
      </c>
      <c r="D49" s="200" t="s">
        <v>90</v>
      </c>
      <c r="E49" s="200" t="s">
        <v>61</v>
      </c>
      <c r="F49" s="200" t="s">
        <v>16</v>
      </c>
      <c r="G49" s="201"/>
      <c r="H49" s="202"/>
      <c r="I49" s="203">
        <v>0</v>
      </c>
      <c r="J49" s="204">
        <f>60+32.6+800</f>
        <v>892.6</v>
      </c>
      <c r="K49" s="204">
        <f>I49+J49</f>
        <v>892.6</v>
      </c>
      <c r="L49" s="198"/>
      <c r="M49" s="199"/>
      <c r="N49" s="53"/>
      <c r="O49" s="53"/>
    </row>
    <row r="50" spans="1:15" s="7" customFormat="1" ht="24.75" customHeight="1">
      <c r="A50" s="303"/>
      <c r="B50" s="305"/>
      <c r="C50" s="212" t="s">
        <v>12</v>
      </c>
      <c r="D50" s="212" t="s">
        <v>106</v>
      </c>
      <c r="E50" s="212" t="s">
        <v>61</v>
      </c>
      <c r="F50" s="212" t="s">
        <v>16</v>
      </c>
      <c r="G50" s="213"/>
      <c r="H50" s="214"/>
      <c r="I50" s="215">
        <v>540</v>
      </c>
      <c r="J50" s="216">
        <v>0</v>
      </c>
      <c r="K50" s="216">
        <f>I50+J50</f>
        <v>540</v>
      </c>
      <c r="L50" s="198"/>
      <c r="M50" s="199"/>
      <c r="N50" s="53"/>
      <c r="O50" s="53"/>
    </row>
    <row r="51" spans="1:15" s="7" customFormat="1" ht="24.75" customHeight="1">
      <c r="A51" s="302" t="s">
        <v>107</v>
      </c>
      <c r="B51" s="304" t="s">
        <v>119</v>
      </c>
      <c r="C51" s="200" t="s">
        <v>12</v>
      </c>
      <c r="D51" s="200" t="s">
        <v>120</v>
      </c>
      <c r="E51" s="200" t="s">
        <v>61</v>
      </c>
      <c r="F51" s="200" t="s">
        <v>16</v>
      </c>
      <c r="G51" s="201"/>
      <c r="H51" s="202"/>
      <c r="I51" s="203">
        <v>1449</v>
      </c>
      <c r="J51" s="204">
        <v>0</v>
      </c>
      <c r="K51" s="204">
        <f>SUM(I51:J51)</f>
        <v>1449</v>
      </c>
      <c r="L51" s="198"/>
      <c r="M51" s="199"/>
      <c r="N51" s="53"/>
      <c r="O51" s="53"/>
    </row>
    <row r="52" spans="1:15" s="7" customFormat="1" ht="26.25" customHeight="1">
      <c r="A52" s="303"/>
      <c r="B52" s="305"/>
      <c r="C52" s="212" t="s">
        <v>12</v>
      </c>
      <c r="D52" s="212" t="s">
        <v>90</v>
      </c>
      <c r="E52" s="212" t="s">
        <v>61</v>
      </c>
      <c r="F52" s="212" t="s">
        <v>16</v>
      </c>
      <c r="G52" s="213"/>
      <c r="H52" s="214"/>
      <c r="I52" s="215">
        <v>0</v>
      </c>
      <c r="J52" s="216">
        <v>161</v>
      </c>
      <c r="K52" s="216">
        <f>I52+J52</f>
        <v>161</v>
      </c>
      <c r="L52" s="198"/>
      <c r="M52" s="199"/>
      <c r="N52" s="53"/>
      <c r="O52" s="53"/>
    </row>
    <row r="53" spans="1:15" s="7" customFormat="1" ht="15.75" customHeight="1" thickBot="1">
      <c r="A53" s="205"/>
      <c r="B53" s="206" t="s">
        <v>91</v>
      </c>
      <c r="C53" s="174"/>
      <c r="D53" s="174"/>
      <c r="E53" s="174"/>
      <c r="F53" s="174"/>
      <c r="G53" s="207"/>
      <c r="H53" s="208"/>
      <c r="I53" s="209">
        <f>SUM(I49:I52)</f>
        <v>1989</v>
      </c>
      <c r="J53" s="209">
        <f>SUM(J49:J52)</f>
        <v>1053.6</v>
      </c>
      <c r="K53" s="209">
        <f>J53+I53</f>
        <v>3042.6</v>
      </c>
      <c r="L53" s="198"/>
      <c r="M53" s="199"/>
      <c r="N53" s="53"/>
      <c r="O53" s="53"/>
    </row>
    <row r="54" spans="1:15" s="7" customFormat="1" ht="15.75" customHeight="1" thickBot="1">
      <c r="A54" s="137"/>
      <c r="B54" s="306" t="s">
        <v>17</v>
      </c>
      <c r="C54" s="307"/>
      <c r="D54" s="307"/>
      <c r="E54" s="307"/>
      <c r="F54" s="308"/>
      <c r="G54" s="138" t="e">
        <f>#REF!+#REF!+G47</f>
        <v>#REF!</v>
      </c>
      <c r="H54" s="21" t="e">
        <f>H47</f>
        <v>#REF!</v>
      </c>
      <c r="I54" s="21">
        <f>I39+I47+I53</f>
        <v>1989</v>
      </c>
      <c r="J54" s="21">
        <f>J39+J47+J53</f>
        <v>4475.4</v>
      </c>
      <c r="K54" s="77">
        <f>J54+I54</f>
        <v>6464.4</v>
      </c>
      <c r="L54" s="210"/>
      <c r="M54" s="105"/>
      <c r="N54" s="54"/>
      <c r="O54" s="54"/>
    </row>
    <row r="55" spans="1:15" s="7" customFormat="1" ht="16.5" thickBot="1">
      <c r="A55" s="211" t="s">
        <v>34</v>
      </c>
      <c r="B55" s="309" t="s">
        <v>36</v>
      </c>
      <c r="C55" s="309"/>
      <c r="D55" s="309"/>
      <c r="E55" s="309"/>
      <c r="F55" s="310"/>
      <c r="G55" s="154"/>
      <c r="H55" s="23"/>
      <c r="I55" s="23"/>
      <c r="J55" s="23"/>
      <c r="K55" s="122"/>
      <c r="L55" s="70"/>
      <c r="M55" s="29"/>
      <c r="N55" s="51"/>
      <c r="O55" s="51"/>
    </row>
    <row r="56" spans="1:15" s="7" customFormat="1" ht="15.75">
      <c r="A56" s="140" t="s">
        <v>108</v>
      </c>
      <c r="B56" s="141" t="s">
        <v>37</v>
      </c>
      <c r="C56" s="142"/>
      <c r="D56" s="142"/>
      <c r="E56" s="142"/>
      <c r="F56" s="142"/>
      <c r="G56" s="143"/>
      <c r="H56" s="144"/>
      <c r="I56" s="144"/>
      <c r="J56" s="144"/>
      <c r="K56" s="145"/>
      <c r="L56" s="65"/>
      <c r="M56" s="26"/>
      <c r="N56" s="51"/>
      <c r="O56" s="51"/>
    </row>
    <row r="57" spans="1:15" s="7" customFormat="1" ht="15.75">
      <c r="A57" s="82" t="s">
        <v>109</v>
      </c>
      <c r="B57" s="146" t="s">
        <v>45</v>
      </c>
      <c r="C57" s="147" t="s">
        <v>38</v>
      </c>
      <c r="D57" s="148"/>
      <c r="E57" s="147"/>
      <c r="F57" s="84"/>
      <c r="G57" s="149"/>
      <c r="H57" s="150"/>
      <c r="I57" s="150"/>
      <c r="J57" s="150"/>
      <c r="K57" s="76"/>
      <c r="L57" s="62">
        <v>0</v>
      </c>
      <c r="M57" s="17">
        <f>K57+L57</f>
        <v>0</v>
      </c>
      <c r="N57" s="36"/>
      <c r="O57" s="36"/>
    </row>
    <row r="58" spans="1:15" s="7" customFormat="1" ht="15.75" customHeight="1">
      <c r="A58" s="298"/>
      <c r="B58" s="300" t="s">
        <v>83</v>
      </c>
      <c r="C58" s="173" t="s">
        <v>38</v>
      </c>
      <c r="D58" s="174" t="s">
        <v>79</v>
      </c>
      <c r="E58" s="173" t="s">
        <v>61</v>
      </c>
      <c r="F58" s="173" t="s">
        <v>16</v>
      </c>
      <c r="G58" s="175"/>
      <c r="H58" s="176"/>
      <c r="I58" s="177">
        <v>0</v>
      </c>
      <c r="J58" s="177">
        <f>1665.5+138</f>
        <v>1803.5</v>
      </c>
      <c r="K58" s="178">
        <f>I58+J58</f>
        <v>1803.5</v>
      </c>
      <c r="L58" s="66">
        <v>0</v>
      </c>
      <c r="M58" s="30">
        <f>K58+L58</f>
        <v>1803.5</v>
      </c>
      <c r="N58" s="55"/>
      <c r="O58" s="55"/>
    </row>
    <row r="59" spans="1:15" s="7" customFormat="1" ht="16.5" thickBot="1">
      <c r="A59" s="299"/>
      <c r="B59" s="301"/>
      <c r="C59" s="98" t="s">
        <v>38</v>
      </c>
      <c r="D59" s="97" t="s">
        <v>94</v>
      </c>
      <c r="E59" s="98" t="s">
        <v>61</v>
      </c>
      <c r="F59" s="98" t="s">
        <v>16</v>
      </c>
      <c r="G59" s="151"/>
      <c r="H59" s="152"/>
      <c r="I59" s="117">
        <v>1803</v>
      </c>
      <c r="J59" s="117">
        <v>0</v>
      </c>
      <c r="K59" s="117">
        <f>I59</f>
        <v>1803</v>
      </c>
      <c r="L59" s="171"/>
      <c r="M59" s="172"/>
      <c r="N59" s="55"/>
      <c r="O59" s="55"/>
    </row>
    <row r="60" spans="1:15" s="7" customFormat="1" ht="16.5" thickBot="1">
      <c r="A60" s="153"/>
      <c r="B60" s="281" t="s">
        <v>42</v>
      </c>
      <c r="C60" s="281"/>
      <c r="D60" s="281"/>
      <c r="E60" s="281"/>
      <c r="F60" s="286"/>
      <c r="G60" s="154"/>
      <c r="H60" s="23"/>
      <c r="I60" s="23">
        <f>I59</f>
        <v>1803</v>
      </c>
      <c r="J60" s="23">
        <f>J58</f>
        <v>1803.5</v>
      </c>
      <c r="K60" s="145">
        <f>I60+J60</f>
        <v>3606.5</v>
      </c>
      <c r="L60" s="69" t="e">
        <f>#REF!</f>
        <v>#REF!</v>
      </c>
      <c r="M60" s="23" t="e">
        <f>K60+L60</f>
        <v>#REF!</v>
      </c>
      <c r="N60" s="54"/>
      <c r="O60" s="54"/>
    </row>
    <row r="61" spans="1:15" s="7" customFormat="1" ht="16.5" thickBot="1">
      <c r="A61" s="139" t="s">
        <v>35</v>
      </c>
      <c r="B61" s="287" t="s">
        <v>39</v>
      </c>
      <c r="C61" s="287"/>
      <c r="D61" s="287"/>
      <c r="E61" s="287"/>
      <c r="F61" s="288"/>
      <c r="G61" s="22"/>
      <c r="H61" s="21"/>
      <c r="I61" s="21"/>
      <c r="J61" s="21"/>
      <c r="K61" s="155"/>
      <c r="L61" s="71"/>
      <c r="M61" s="24"/>
      <c r="N61" s="56"/>
      <c r="O61" s="56"/>
    </row>
    <row r="62" spans="1:15" s="7" customFormat="1" ht="16.5" thickBot="1">
      <c r="A62" s="156" t="s">
        <v>110</v>
      </c>
      <c r="B62" s="157" t="s">
        <v>40</v>
      </c>
      <c r="C62" s="158" t="s">
        <v>41</v>
      </c>
      <c r="D62" s="158" t="s">
        <v>78</v>
      </c>
      <c r="E62" s="158" t="s">
        <v>87</v>
      </c>
      <c r="F62" s="159" t="s">
        <v>16</v>
      </c>
      <c r="G62" s="154"/>
      <c r="H62" s="23"/>
      <c r="I62" s="160">
        <v>0</v>
      </c>
      <c r="J62" s="160">
        <f>500-176.5</f>
        <v>323.5</v>
      </c>
      <c r="K62" s="86">
        <f>I62+J62</f>
        <v>323.5</v>
      </c>
      <c r="L62" s="72">
        <v>0</v>
      </c>
      <c r="M62" s="27">
        <f>K62+L62</f>
        <v>323.5</v>
      </c>
      <c r="N62" s="57"/>
      <c r="O62" s="57"/>
    </row>
    <row r="63" spans="1:15" s="7" customFormat="1" ht="16.5" thickBot="1">
      <c r="A63" s="153"/>
      <c r="B63" s="289" t="s">
        <v>43</v>
      </c>
      <c r="C63" s="289"/>
      <c r="D63" s="289"/>
      <c r="E63" s="289"/>
      <c r="F63" s="290"/>
      <c r="G63" s="22"/>
      <c r="H63" s="21"/>
      <c r="I63" s="21">
        <f>I62</f>
        <v>0</v>
      </c>
      <c r="J63" s="21">
        <f>J62</f>
        <v>323.5</v>
      </c>
      <c r="K63" s="77">
        <f>K62</f>
        <v>323.5</v>
      </c>
      <c r="L63" s="73">
        <f>L62</f>
        <v>0</v>
      </c>
      <c r="M63" s="21">
        <f>M62</f>
        <v>323.5</v>
      </c>
      <c r="N63" s="54"/>
      <c r="O63" s="54"/>
    </row>
    <row r="64" spans="1:15" s="7" customFormat="1" ht="16.5" customHeight="1" thickBot="1">
      <c r="A64" s="80"/>
      <c r="B64" s="247" t="s">
        <v>27</v>
      </c>
      <c r="C64" s="247"/>
      <c r="D64" s="247"/>
      <c r="E64" s="247"/>
      <c r="F64" s="247"/>
      <c r="G64" s="248"/>
      <c r="H64" s="249" t="e">
        <f>H54+#REF!+#REF!</f>
        <v>#REF!</v>
      </c>
      <c r="I64" s="250">
        <f>I63+I60+I54</f>
        <v>3792</v>
      </c>
      <c r="J64" s="250">
        <f>J63+J60+J54</f>
        <v>6602.4</v>
      </c>
      <c r="K64" s="251">
        <f>I64+J64</f>
        <v>10394.4</v>
      </c>
      <c r="L64" s="74" t="e">
        <f>L60</f>
        <v>#REF!</v>
      </c>
      <c r="M64" s="15" t="e">
        <f>K64+L64</f>
        <v>#REF!</v>
      </c>
      <c r="N64" s="58"/>
      <c r="O64" s="58"/>
    </row>
    <row r="65" spans="1:15" s="8" customFormat="1" ht="17.25" thickBot="1" thickTop="1">
      <c r="A65" s="81"/>
      <c r="B65" s="291" t="s">
        <v>21</v>
      </c>
      <c r="C65" s="292"/>
      <c r="D65" s="292"/>
      <c r="E65" s="292"/>
      <c r="F65" s="293"/>
      <c r="G65" s="252" t="e">
        <f>G33+G54+G47+#REF!</f>
        <v>#REF!</v>
      </c>
      <c r="H65" s="252" t="e">
        <f>H33+H64</f>
        <v>#REF!</v>
      </c>
      <c r="I65" s="253">
        <f>I64+I33</f>
        <v>16892</v>
      </c>
      <c r="J65" s="253">
        <f>J64+J33</f>
        <v>8096.299999999999</v>
      </c>
      <c r="K65" s="253">
        <f>I65+J65</f>
        <v>24988.3</v>
      </c>
      <c r="L65" s="16" t="e">
        <f>L33+L64</f>
        <v>#REF!</v>
      </c>
      <c r="M65" s="16" t="e">
        <f>K65+L65</f>
        <v>#REF!</v>
      </c>
      <c r="N65" s="59"/>
      <c r="O65" s="59"/>
    </row>
    <row r="66" spans="1:10" ht="15.75">
      <c r="A66" s="9"/>
      <c r="B66" s="9"/>
      <c r="C66" s="10"/>
      <c r="D66" s="10"/>
      <c r="E66" s="10"/>
      <c r="F66" s="10"/>
      <c r="G66" s="10"/>
      <c r="H66" s="10"/>
      <c r="I66" s="10"/>
      <c r="J66" s="10"/>
    </row>
  </sheetData>
  <sheetProtection/>
  <mergeCells count="50">
    <mergeCell ref="A42:A43"/>
    <mergeCell ref="B42:B43"/>
    <mergeCell ref="A58:A59"/>
    <mergeCell ref="B58:B59"/>
    <mergeCell ref="A49:A50"/>
    <mergeCell ref="B49:B50"/>
    <mergeCell ref="A51:A52"/>
    <mergeCell ref="B51:B52"/>
    <mergeCell ref="B54:F54"/>
    <mergeCell ref="B55:F55"/>
    <mergeCell ref="B60:F60"/>
    <mergeCell ref="B61:F61"/>
    <mergeCell ref="B63:F63"/>
    <mergeCell ref="B65:F65"/>
    <mergeCell ref="B47:F47"/>
    <mergeCell ref="B48:F48"/>
    <mergeCell ref="B18:F18"/>
    <mergeCell ref="B19:E19"/>
    <mergeCell ref="B34:F34"/>
    <mergeCell ref="B36:F36"/>
    <mergeCell ref="B39:F39"/>
    <mergeCell ref="B40:F40"/>
    <mergeCell ref="B28:E28"/>
    <mergeCell ref="B33:F33"/>
    <mergeCell ref="A30:A31"/>
    <mergeCell ref="B30:B31"/>
    <mergeCell ref="K16:K17"/>
    <mergeCell ref="M16:M17"/>
    <mergeCell ref="A20:A21"/>
    <mergeCell ref="B20:B21"/>
    <mergeCell ref="A11:K11"/>
    <mergeCell ref="A12:K12"/>
    <mergeCell ref="K15:M15"/>
    <mergeCell ref="A16:A17"/>
    <mergeCell ref="B16:B17"/>
    <mergeCell ref="C16:C17"/>
    <mergeCell ref="D16:D17"/>
    <mergeCell ref="E16:E17"/>
    <mergeCell ref="F16:F17"/>
    <mergeCell ref="I16:J16"/>
    <mergeCell ref="A13:K13"/>
    <mergeCell ref="A14:K14"/>
    <mergeCell ref="D1:M1"/>
    <mergeCell ref="C2:M2"/>
    <mergeCell ref="B3:M3"/>
    <mergeCell ref="B4:M4"/>
    <mergeCell ref="D5:M5"/>
    <mergeCell ref="C6:M6"/>
    <mergeCell ref="F7:K7"/>
    <mergeCell ref="F8:K8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Ира</cp:lastModifiedBy>
  <cp:lastPrinted>2014-09-01T12:00:53Z</cp:lastPrinted>
  <dcterms:created xsi:type="dcterms:W3CDTF">2008-08-28T13:16:53Z</dcterms:created>
  <dcterms:modified xsi:type="dcterms:W3CDTF">2014-09-01T13:57:09Z</dcterms:modified>
  <cp:category/>
  <cp:version/>
  <cp:contentType/>
  <cp:contentStatus/>
</cp:coreProperties>
</file>