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'XII'!$A$1:$U$57</definedName>
  </definedNames>
  <calcPr fullCalcOnLoad="1"/>
</workbook>
</file>

<file path=xl/sharedStrings.xml><?xml version="1.0" encoding="utf-8"?>
<sst xmlns="http://schemas.openxmlformats.org/spreadsheetml/2006/main" count="166" uniqueCount="97">
  <si>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</si>
  <si>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</si>
  <si>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</si>
  <si>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</si>
  <si>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</si>
  <si>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</si>
  <si>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</si>
  <si>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</si>
  <si>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</si>
  <si>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</si>
  <si>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</si>
  <si>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</si>
  <si>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</si>
  <si>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</si>
  <si>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</si>
  <si>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</si>
  <si>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</si>
  <si>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</si>
  <si>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</si>
  <si>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</si>
  <si>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</si>
  <si>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</si>
  <si>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</si>
  <si>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</si>
  <si>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</si>
  <si>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</si>
  <si>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</si>
  <si>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</si>
  <si>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</si>
  <si>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1.1-2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</si>
  <si>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</si>
  <si>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</si>
  <si>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</si>
  <si>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</si>
  <si>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</si>
  <si>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</si>
  <si>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</si>
  <si>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</si>
  <si>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</si>
  <si>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Строительство системы водоснабжения д.Сологубовка и д.Лезье (в том числе проектные работы)</t>
  </si>
  <si>
    <t>Примечание</t>
  </si>
  <si>
    <t>отклонения</t>
  </si>
  <si>
    <t>Капитальный ремонт  фасада многоквартирного жилого дома №100 по Комсомольскому проспекту в г.п. Мга</t>
  </si>
  <si>
    <t>98 9 09 15010</t>
  </si>
  <si>
    <t>78 0 01 15370</t>
  </si>
  <si>
    <t>2.3</t>
  </si>
  <si>
    <t>2.3-1</t>
  </si>
  <si>
    <t>ИТОГО ПО ПРОЧИМ ОБЪЕКТАМ</t>
  </si>
  <si>
    <t>План на 2017 г.</t>
  </si>
  <si>
    <t>Разработка ПСД на строительство газовой котельной мощностью 600 кВт. в п.Мга в т.ч.</t>
  </si>
  <si>
    <t>98 9 09 82290</t>
  </si>
  <si>
    <t>Разработка ПСД на строительство газовой котельной мощностью 600 кВт. в п.Мга</t>
  </si>
  <si>
    <t>Обследование крыши бани по ул.Пролетарская д.9 для разработки ПСД на строительство газовой котельной мощностью 600 кВт. в п.Мга</t>
  </si>
  <si>
    <t>09 0 02 80730</t>
  </si>
  <si>
    <t>ИТОГО ПО КОММУНАЛЬНОМУ ХОЗЯЙСТВУ</t>
  </si>
  <si>
    <t>КОММУНАЛЬНОЕ ХОЗЯЙСТВО</t>
  </si>
  <si>
    <t>98 9 09 06810</t>
  </si>
  <si>
    <t>634</t>
  </si>
  <si>
    <t>242</t>
  </si>
  <si>
    <t>2.1.3-1</t>
  </si>
  <si>
    <t>243</t>
  </si>
  <si>
    <t>КУЛЬТУРА</t>
  </si>
  <si>
    <t>0801</t>
  </si>
  <si>
    <t>10 1 01 70350</t>
  </si>
  <si>
    <t>10 1 01 S0350</t>
  </si>
  <si>
    <t>Ремонт квартиры по адресу  п.Старая Малукса, ул.Новоселов д.33, кв.106. Ремонт комнаты г.п.Мга, ул Спортивная д.13 кв.30</t>
  </si>
  <si>
    <t>Капитальный ремонт зрительного зала, в том числе замена оборудования и зрительскиз кресел МКУК "КДЦ Мга", расположенного по адресу: п.Мга, ул.Спортивная д.4</t>
  </si>
  <si>
    <t>АДРЕСНАЯ ПРОГРАММА
капитального строительства и  капитального ремонта  объектов 
МО Мгинское  городское поселение на 2017 год, финансируемая из средств местного бюджета</t>
  </si>
  <si>
    <t>Глава администрации                                                           С.К.Соколовский</t>
  </si>
  <si>
    <t>4V 0 01 S0660</t>
  </si>
  <si>
    <t>4V 0 01 70660</t>
  </si>
  <si>
    <t>Осушение канав по адресу: г.п.Мга  ул.Челюскинцев, ул.Сосновая, от ул.Связи до д.№13 по ул.Спортивная</t>
  </si>
  <si>
    <t>Распределительный газопровод по ул.Пушкинская, ул.Тосненская в г.п. Мга Кировского района в том числе: Изготовление технического паспорта и технического плана</t>
  </si>
  <si>
    <t>98 9 09 72120</t>
  </si>
  <si>
    <t>98 9 09 S2120</t>
  </si>
  <si>
    <t>Капитальный ремонт котла ДКВР- 2,5/13  в пос. Старая Малукса  Кировского муниципального района Ленинградской области</t>
  </si>
  <si>
    <t>2.1.3-2</t>
  </si>
  <si>
    <t>Замена участка магистральной тепловой сети от ТК-5 до ТК-10 (котельная по ул. Маяковского, 4а), г.п.Мга; Ремонт участка ТС и ГВС от ТК-5 до жилого дома № 48 по шоссе Революции, г.п.Мга</t>
  </si>
  <si>
    <t>7Р 1 01 S0160</t>
  </si>
  <si>
    <t>План 3 кв. 2017 г.</t>
  </si>
  <si>
    <t>Факт 3 кв. 2017 г.</t>
  </si>
  <si>
    <t xml:space="preserve">Открытый электронный аукцион  в стадии заключения контракта </t>
  </si>
  <si>
    <t>Не представлены документы для оплаты</t>
  </si>
  <si>
    <t>Авторский надзор</t>
  </si>
  <si>
    <t>Технический надзор</t>
  </si>
  <si>
    <t xml:space="preserve">Технологическое присоединение </t>
  </si>
  <si>
    <t>4V 0 01 R0660</t>
  </si>
  <si>
    <t>фед.</t>
  </si>
  <si>
    <r>
      <t>КОММУНАЛЬНОЕ ХОЗЯЙСТВО</t>
    </r>
    <r>
      <rPr>
        <b/>
        <sz val="9"/>
        <color indexed="8"/>
        <rFont val="Times New Roman"/>
        <family val="1"/>
      </rPr>
      <t>, из них:</t>
    </r>
  </si>
  <si>
    <t>4V 0 01 L0661</t>
  </si>
  <si>
    <t>Осуществление авторского надзора и технадзора по объекту: "Строительство системы водоснабжения д.Сологубовка и д.Лезье"</t>
  </si>
  <si>
    <t>4V 0 01 80920</t>
  </si>
  <si>
    <t>Идут работы</t>
  </si>
  <si>
    <t>7Р 1 01 70160</t>
  </si>
  <si>
    <t xml:space="preserve">Работы выполнены, оплата по контракту произведена. (46,9 понижение цены контракта) </t>
  </si>
  <si>
    <t>Ладышева Н.В.</t>
  </si>
  <si>
    <t xml:space="preserve">исп. 56-963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</si>
</sst>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5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i/>
      <sz val="8"/>
      <color indexed="53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53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9" fontId="4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left" wrapText="1"/>
    </xf>
    <xf numFmtId="49" fontId="6" fillId="34" borderId="14" xfId="0" applyNumberFormat="1" applyFont="1" applyFill="1" applyBorder="1" applyAlignment="1">
      <alignment horizontal="center" wrapText="1"/>
    </xf>
    <xf numFmtId="49" fontId="15" fillId="34" borderId="10" xfId="0" applyNumberFormat="1" applyFont="1" applyFill="1" applyBorder="1" applyAlignment="1">
      <alignment horizontal="center" wrapText="1"/>
    </xf>
    <xf numFmtId="49" fontId="15" fillId="34" borderId="15" xfId="0" applyNumberFormat="1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center" wrapText="1"/>
    </xf>
    <xf numFmtId="49" fontId="15" fillId="34" borderId="16" xfId="0" applyNumberFormat="1" applyFont="1" applyFill="1" applyBorder="1" applyAlignment="1">
      <alignment horizont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wrapText="1"/>
    </xf>
    <xf numFmtId="166" fontId="6" fillId="34" borderId="21" xfId="0" applyNumberFormat="1" applyFont="1" applyFill="1" applyBorder="1" applyAlignment="1">
      <alignment horizontal="center" wrapText="1"/>
    </xf>
    <xf numFmtId="166" fontId="6" fillId="34" borderId="10" xfId="0" applyNumberFormat="1" applyFont="1" applyFill="1" applyBorder="1" applyAlignment="1">
      <alignment horizontal="center"/>
    </xf>
    <xf numFmtId="166" fontId="6" fillId="34" borderId="22" xfId="0" applyNumberFormat="1" applyFont="1" applyFill="1" applyBorder="1" applyAlignment="1">
      <alignment horizontal="center"/>
    </xf>
    <xf numFmtId="166" fontId="6" fillId="34" borderId="14" xfId="0" applyNumberFormat="1" applyFont="1" applyFill="1" applyBorder="1" applyAlignment="1">
      <alignment horizontal="center" wrapText="1"/>
    </xf>
    <xf numFmtId="166" fontId="6" fillId="34" borderId="14" xfId="0" applyNumberFormat="1" applyFont="1" applyFill="1" applyBorder="1" applyAlignment="1">
      <alignment horizontal="center"/>
    </xf>
    <xf numFmtId="166" fontId="6" fillId="34" borderId="23" xfId="0" applyNumberFormat="1" applyFont="1" applyFill="1" applyBorder="1" applyAlignment="1">
      <alignment horizontal="center" wrapText="1"/>
    </xf>
    <xf numFmtId="166" fontId="6" fillId="34" borderId="24" xfId="0" applyNumberFormat="1" applyFont="1" applyFill="1" applyBorder="1" applyAlignment="1">
      <alignment horizontal="center" wrapText="1"/>
    </xf>
    <xf numFmtId="166" fontId="15" fillId="34" borderId="10" xfId="0" applyNumberFormat="1" applyFont="1" applyFill="1" applyBorder="1" applyAlignment="1">
      <alignment horizontal="center" wrapText="1"/>
    </xf>
    <xf numFmtId="166" fontId="15" fillId="34" borderId="25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49" fontId="15" fillId="34" borderId="14" xfId="0" applyNumberFormat="1" applyFont="1" applyFill="1" applyBorder="1" applyAlignment="1">
      <alignment wrapText="1"/>
    </xf>
    <xf numFmtId="49" fontId="6" fillId="34" borderId="20" xfId="0" applyNumberFormat="1" applyFont="1" applyFill="1" applyBorder="1" applyAlignment="1">
      <alignment horizontal="center"/>
    </xf>
    <xf numFmtId="166" fontId="6" fillId="34" borderId="10" xfId="0" applyNumberFormat="1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left" wrapText="1"/>
    </xf>
    <xf numFmtId="49" fontId="6" fillId="34" borderId="27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left" wrapText="1"/>
    </xf>
    <xf numFmtId="166" fontId="6" fillId="35" borderId="21" xfId="0" applyNumberFormat="1" applyFont="1" applyFill="1" applyBorder="1" applyAlignment="1">
      <alignment horizontal="center" wrapText="1"/>
    </xf>
    <xf numFmtId="49" fontId="6" fillId="34" borderId="28" xfId="0" applyNumberFormat="1" applyFont="1" applyFill="1" applyBorder="1" applyAlignment="1">
      <alignment horizontal="center"/>
    </xf>
    <xf numFmtId="49" fontId="15" fillId="34" borderId="29" xfId="0" applyNumberFormat="1" applyFont="1" applyFill="1" applyBorder="1" applyAlignment="1">
      <alignment horizontal="left" wrapText="1"/>
    </xf>
    <xf numFmtId="49" fontId="6" fillId="34" borderId="29" xfId="0" applyNumberFormat="1" applyFont="1" applyFill="1" applyBorder="1" applyAlignment="1">
      <alignment horizontal="center" wrapText="1"/>
    </xf>
    <xf numFmtId="166" fontId="6" fillId="35" borderId="29" xfId="0" applyNumberFormat="1" applyFont="1" applyFill="1" applyBorder="1" applyAlignment="1">
      <alignment horizontal="center" wrapText="1"/>
    </xf>
    <xf numFmtId="166" fontId="6" fillId="34" borderId="29" xfId="0" applyNumberFormat="1" applyFont="1" applyFill="1" applyBorder="1" applyAlignment="1">
      <alignment horizont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 wrapText="1"/>
    </xf>
    <xf numFmtId="166" fontId="17" fillId="34" borderId="10" xfId="0" applyNumberFormat="1" applyFont="1" applyFill="1" applyBorder="1" applyAlignment="1">
      <alignment horizontal="center" vertical="center" wrapText="1"/>
    </xf>
    <xf numFmtId="49" fontId="17" fillId="34" borderId="30" xfId="0" applyNumberFormat="1" applyFont="1" applyFill="1" applyBorder="1" applyAlignment="1">
      <alignment horizontal="center"/>
    </xf>
    <xf numFmtId="166" fontId="19" fillId="34" borderId="31" xfId="0" applyNumberFormat="1" applyFont="1" applyFill="1" applyBorder="1" applyAlignment="1">
      <alignment horizontal="center" wrapText="1"/>
    </xf>
    <xf numFmtId="166" fontId="19" fillId="34" borderId="32" xfId="0" applyNumberFormat="1" applyFont="1" applyFill="1" applyBorder="1" applyAlignment="1">
      <alignment horizontal="center" wrapText="1"/>
    </xf>
    <xf numFmtId="166" fontId="17" fillId="34" borderId="33" xfId="0" applyNumberFormat="1" applyFont="1" applyFill="1" applyBorder="1" applyAlignment="1">
      <alignment horizontal="center" vertical="center" wrapText="1"/>
    </xf>
    <xf numFmtId="49" fontId="17" fillId="34" borderId="28" xfId="0" applyNumberFormat="1" applyFont="1" applyFill="1" applyBorder="1" applyAlignment="1">
      <alignment horizontal="center" vertical="center" wrapText="1"/>
    </xf>
    <xf numFmtId="49" fontId="17" fillId="34" borderId="34" xfId="0" applyNumberFormat="1" applyFont="1" applyFill="1" applyBorder="1" applyAlignment="1">
      <alignment horizontal="center" vertical="center" wrapText="1"/>
    </xf>
    <xf numFmtId="49" fontId="17" fillId="34" borderId="35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left" wrapText="1"/>
    </xf>
    <xf numFmtId="167" fontId="15" fillId="34" borderId="10" xfId="0" applyNumberFormat="1" applyFont="1" applyFill="1" applyBorder="1" applyAlignment="1">
      <alignment horizontal="center" wrapText="1"/>
    </xf>
    <xf numFmtId="49" fontId="20" fillId="34" borderId="15" xfId="0" applyNumberFormat="1" applyFont="1" applyFill="1" applyBorder="1" applyAlignment="1">
      <alignment horizontal="left" wrapText="1"/>
    </xf>
    <xf numFmtId="49" fontId="6" fillId="34" borderId="15" xfId="0" applyNumberFormat="1" applyFont="1" applyFill="1" applyBorder="1" applyAlignment="1">
      <alignment horizontal="center" wrapText="1"/>
    </xf>
    <xf numFmtId="167" fontId="15" fillId="34" borderId="14" xfId="0" applyNumberFormat="1" applyFont="1" applyFill="1" applyBorder="1" applyAlignment="1">
      <alignment horizontal="center" wrapText="1"/>
    </xf>
    <xf numFmtId="166" fontId="15" fillId="34" borderId="14" xfId="0" applyNumberFormat="1" applyFont="1" applyFill="1" applyBorder="1" applyAlignment="1">
      <alignment horizontal="center" wrapText="1"/>
    </xf>
    <xf numFmtId="166" fontId="15" fillId="34" borderId="36" xfId="0" applyNumberFormat="1" applyFont="1" applyFill="1" applyBorder="1" applyAlignment="1">
      <alignment horizontal="center" wrapText="1"/>
    </xf>
    <xf numFmtId="166" fontId="6" fillId="34" borderId="37" xfId="0" applyNumberFormat="1" applyFont="1" applyFill="1" applyBorder="1" applyAlignment="1">
      <alignment horizontal="center"/>
    </xf>
    <xf numFmtId="49" fontId="17" fillId="34" borderId="38" xfId="0" applyNumberFormat="1" applyFont="1" applyFill="1" applyBorder="1" applyAlignment="1">
      <alignment horizontal="center"/>
    </xf>
    <xf numFmtId="167" fontId="19" fillId="34" borderId="30" xfId="0" applyNumberFormat="1" applyFont="1" applyFill="1" applyBorder="1" applyAlignment="1">
      <alignment horizontal="center" wrapText="1"/>
    </xf>
    <xf numFmtId="166" fontId="19" fillId="34" borderId="39" xfId="0" applyNumberFormat="1" applyFont="1" applyFill="1" applyBorder="1" applyAlignment="1">
      <alignment horizontal="center" wrapText="1"/>
    </xf>
    <xf numFmtId="49" fontId="17" fillId="34" borderId="40" xfId="0" applyNumberFormat="1" applyFont="1" applyFill="1" applyBorder="1" applyAlignment="1">
      <alignment horizontal="center"/>
    </xf>
    <xf numFmtId="2" fontId="19" fillId="34" borderId="16" xfId="0" applyNumberFormat="1" applyFont="1" applyFill="1" applyBorder="1" applyAlignment="1">
      <alignment horizontal="center" wrapText="1"/>
    </xf>
    <xf numFmtId="166" fontId="19" fillId="34" borderId="16" xfId="0" applyNumberFormat="1" applyFont="1" applyFill="1" applyBorder="1" applyAlignment="1">
      <alignment horizontal="center" wrapText="1"/>
    </xf>
    <xf numFmtId="166" fontId="19" fillId="34" borderId="41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49" fontId="6" fillId="34" borderId="27" xfId="0" applyNumberFormat="1" applyFont="1" applyFill="1" applyBorder="1" applyAlignment="1">
      <alignment horizontal="center"/>
    </xf>
    <xf numFmtId="49" fontId="20" fillId="34" borderId="14" xfId="0" applyNumberFormat="1" applyFont="1" applyFill="1" applyBorder="1" applyAlignment="1">
      <alignment horizontal="left" wrapText="1"/>
    </xf>
    <xf numFmtId="167" fontId="15" fillId="34" borderId="42" xfId="0" applyNumberFormat="1" applyFont="1" applyFill="1" applyBorder="1" applyAlignment="1">
      <alignment horizontal="center" wrapText="1"/>
    </xf>
    <xf numFmtId="166" fontId="15" fillId="34" borderId="42" xfId="0" applyNumberFormat="1" applyFont="1" applyFill="1" applyBorder="1" applyAlignment="1">
      <alignment horizontal="center" wrapText="1"/>
    </xf>
    <xf numFmtId="166" fontId="15" fillId="34" borderId="0" xfId="0" applyNumberFormat="1" applyFont="1" applyFill="1" applyBorder="1" applyAlignment="1">
      <alignment horizontal="center" wrapText="1"/>
    </xf>
    <xf numFmtId="49" fontId="6" fillId="34" borderId="20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 wrapText="1"/>
    </xf>
    <xf numFmtId="49" fontId="6" fillId="34" borderId="42" xfId="0" applyNumberFormat="1" applyFont="1" applyFill="1" applyBorder="1" applyAlignment="1">
      <alignment horizontal="center" wrapText="1"/>
    </xf>
    <xf numFmtId="49" fontId="15" fillId="34" borderId="42" xfId="0" applyNumberFormat="1" applyFont="1" applyFill="1" applyBorder="1" applyAlignment="1">
      <alignment horizontal="center" wrapText="1"/>
    </xf>
    <xf numFmtId="166" fontId="19" fillId="34" borderId="43" xfId="0" applyNumberFormat="1" applyFont="1" applyFill="1" applyBorder="1" applyAlignment="1">
      <alignment horizontal="center" wrapText="1"/>
    </xf>
    <xf numFmtId="49" fontId="17" fillId="34" borderId="44" xfId="0" applyNumberFormat="1" applyFont="1" applyFill="1" applyBorder="1" applyAlignment="1">
      <alignment horizontal="center"/>
    </xf>
    <xf numFmtId="166" fontId="19" fillId="34" borderId="33" xfId="0" applyNumberFormat="1" applyFont="1" applyFill="1" applyBorder="1" applyAlignment="1">
      <alignment horizontal="center" wrapText="1"/>
    </xf>
    <xf numFmtId="49" fontId="17" fillId="34" borderId="45" xfId="0" applyNumberFormat="1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/>
    </xf>
    <xf numFmtId="166" fontId="19" fillId="34" borderId="47" xfId="0" applyNumberFormat="1" applyFont="1" applyFill="1" applyBorder="1" applyAlignment="1">
      <alignment horizontal="center" wrapText="1"/>
    </xf>
    <xf numFmtId="166" fontId="19" fillId="34" borderId="48" xfId="0" applyNumberFormat="1" applyFont="1" applyFill="1" applyBorder="1" applyAlignment="1">
      <alignment horizontal="center" wrapText="1"/>
    </xf>
    <xf numFmtId="166" fontId="19" fillId="34" borderId="14" xfId="0" applyNumberFormat="1" applyFont="1" applyFill="1" applyBorder="1" applyAlignment="1">
      <alignment horizontal="center" wrapText="1"/>
    </xf>
    <xf numFmtId="0" fontId="21" fillId="34" borderId="14" xfId="0" applyFont="1" applyFill="1" applyBorder="1" applyAlignment="1">
      <alignment/>
    </xf>
    <xf numFmtId="0" fontId="21" fillId="34" borderId="49" xfId="0" applyFont="1" applyFill="1" applyBorder="1" applyAlignment="1">
      <alignment/>
    </xf>
    <xf numFmtId="49" fontId="15" fillId="34" borderId="21" xfId="0" applyNumberFormat="1" applyFont="1" applyFill="1" applyBorder="1" applyAlignment="1">
      <alignment horizontal="center" wrapText="1"/>
    </xf>
    <xf numFmtId="166" fontId="15" fillId="34" borderId="22" xfId="0" applyNumberFormat="1" applyFont="1" applyFill="1" applyBorder="1" applyAlignment="1">
      <alignment horizontal="center" wrapText="1"/>
    </xf>
    <xf numFmtId="49" fontId="6" fillId="34" borderId="50" xfId="0" applyNumberFormat="1" applyFont="1" applyFill="1" applyBorder="1" applyAlignment="1">
      <alignment horizontal="center" wrapText="1"/>
    </xf>
    <xf numFmtId="166" fontId="15" fillId="34" borderId="37" xfId="0" applyNumberFormat="1" applyFont="1" applyFill="1" applyBorder="1" applyAlignment="1">
      <alignment horizontal="center" wrapText="1"/>
    </xf>
    <xf numFmtId="166" fontId="19" fillId="34" borderId="34" xfId="0" applyNumberFormat="1" applyFont="1" applyFill="1" applyBorder="1" applyAlignment="1">
      <alignment horizontal="center" wrapText="1"/>
    </xf>
    <xf numFmtId="166" fontId="19" fillId="34" borderId="51" xfId="0" applyNumberFormat="1" applyFont="1" applyFill="1" applyBorder="1" applyAlignment="1">
      <alignment horizontal="center" wrapText="1"/>
    </xf>
    <xf numFmtId="166" fontId="19" fillId="34" borderId="52" xfId="0" applyNumberFormat="1" applyFont="1" applyFill="1" applyBorder="1" applyAlignment="1">
      <alignment horizontal="center" wrapText="1"/>
    </xf>
    <xf numFmtId="49" fontId="17" fillId="34" borderId="33" xfId="0" applyNumberFormat="1" applyFont="1" applyFill="1" applyBorder="1" applyAlignment="1">
      <alignment horizontal="center"/>
    </xf>
    <xf numFmtId="49" fontId="19" fillId="34" borderId="32" xfId="0" applyNumberFormat="1" applyFont="1" applyFill="1" applyBorder="1" applyAlignment="1">
      <alignment horizontal="left" wrapText="1"/>
    </xf>
    <xf numFmtId="166" fontId="19" fillId="34" borderId="53" xfId="0" applyNumberFormat="1" applyFont="1" applyFill="1" applyBorder="1" applyAlignment="1">
      <alignment horizontal="center" wrapText="1"/>
    </xf>
    <xf numFmtId="49" fontId="17" fillId="34" borderId="33" xfId="0" applyNumberFormat="1" applyFont="1" applyFill="1" applyBorder="1" applyAlignment="1">
      <alignment horizontal="center" vertical="top"/>
    </xf>
    <xf numFmtId="166" fontId="17" fillId="34" borderId="33" xfId="0" applyNumberFormat="1" applyFont="1" applyFill="1" applyBorder="1" applyAlignment="1">
      <alignment horizontal="center" wrapText="1"/>
    </xf>
    <xf numFmtId="166" fontId="15" fillId="34" borderId="11" xfId="0" applyNumberFormat="1" applyFont="1" applyFill="1" applyBorder="1" applyAlignment="1">
      <alignment horizontal="center" wrapText="1"/>
    </xf>
    <xf numFmtId="166" fontId="15" fillId="34" borderId="54" xfId="0" applyNumberFormat="1" applyFont="1" applyFill="1" applyBorder="1" applyAlignment="1">
      <alignment horizontal="center" wrapText="1"/>
    </xf>
    <xf numFmtId="49" fontId="15" fillId="34" borderId="42" xfId="0" applyNumberFormat="1" applyFont="1" applyFill="1" applyBorder="1" applyAlignment="1">
      <alignment horizontal="left" wrapText="1"/>
    </xf>
    <xf numFmtId="166" fontId="6" fillId="34" borderId="42" xfId="0" applyNumberFormat="1" applyFont="1" applyFill="1" applyBorder="1" applyAlignment="1">
      <alignment horizontal="center" wrapText="1"/>
    </xf>
    <xf numFmtId="49" fontId="15" fillId="34" borderId="14" xfId="0" applyNumberFormat="1" applyFont="1" applyFill="1" applyBorder="1" applyAlignment="1">
      <alignment horizontal="center" wrapText="1"/>
    </xf>
    <xf numFmtId="49" fontId="15" fillId="34" borderId="50" xfId="0" applyNumberFormat="1" applyFont="1" applyFill="1" applyBorder="1" applyAlignment="1">
      <alignment horizontal="center" wrapText="1"/>
    </xf>
    <xf numFmtId="49" fontId="20" fillId="34" borderId="14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2" fillId="34" borderId="14" xfId="0" applyNumberFormat="1" applyFont="1" applyFill="1" applyBorder="1" applyAlignment="1">
      <alignment horizontal="left" wrapText="1"/>
    </xf>
    <xf numFmtId="0" fontId="12" fillId="34" borderId="13" xfId="0" applyNumberFormat="1" applyFont="1" applyFill="1" applyBorder="1" applyAlignment="1">
      <alignment horizontal="left" wrapText="1"/>
    </xf>
    <xf numFmtId="0" fontId="12" fillId="34" borderId="27" xfId="0" applyNumberFormat="1" applyFont="1" applyFill="1" applyBorder="1" applyAlignment="1">
      <alignment horizontal="left" wrapText="1"/>
    </xf>
    <xf numFmtId="0" fontId="13" fillId="34" borderId="28" xfId="0" applyFont="1" applyFill="1" applyBorder="1" applyAlignment="1">
      <alignment horizontal="left" wrapText="1"/>
    </xf>
    <xf numFmtId="0" fontId="0" fillId="0" borderId="40" xfId="0" applyBorder="1" applyAlignment="1">
      <alignment wrapText="1"/>
    </xf>
    <xf numFmtId="49" fontId="6" fillId="34" borderId="27" xfId="0" applyNumberFormat="1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42" xfId="0" applyFont="1" applyBorder="1" applyAlignment="1">
      <alignment horizontal="left" wrapText="1"/>
    </xf>
    <xf numFmtId="0" fontId="7" fillId="34" borderId="27" xfId="0" applyFont="1" applyFill="1" applyBorder="1" applyAlignment="1">
      <alignment wrapText="1"/>
    </xf>
    <xf numFmtId="0" fontId="7" fillId="34" borderId="40" xfId="0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left" wrapText="1"/>
    </xf>
    <xf numFmtId="49" fontId="19" fillId="34" borderId="10" xfId="0" applyNumberFormat="1" applyFont="1" applyFill="1" applyBorder="1" applyAlignment="1">
      <alignment horizontal="left" wrapText="1"/>
    </xf>
    <xf numFmtId="0" fontId="15" fillId="34" borderId="14" xfId="0" applyNumberFormat="1" applyFont="1" applyFill="1" applyBorder="1" applyAlignment="1">
      <alignment horizontal="left" wrapText="1"/>
    </xf>
    <xf numFmtId="0" fontId="15" fillId="34" borderId="42" xfId="0" applyNumberFormat="1" applyFont="1" applyFill="1" applyBorder="1" applyAlignment="1">
      <alignment horizontal="left" wrapText="1"/>
    </xf>
    <xf numFmtId="49" fontId="6" fillId="34" borderId="55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" fontId="6" fillId="34" borderId="56" xfId="0" applyNumberFormat="1" applyFont="1" applyFill="1" applyBorder="1" applyAlignment="1">
      <alignment horizontal="center" vertical="center" wrapText="1"/>
    </xf>
    <xf numFmtId="4" fontId="6" fillId="34" borderId="57" xfId="0" applyNumberFormat="1" applyFont="1" applyFill="1" applyBorder="1" applyAlignment="1">
      <alignment horizontal="center" vertical="center" wrapText="1"/>
    </xf>
    <xf numFmtId="4" fontId="6" fillId="34" borderId="58" xfId="0" applyNumberFormat="1" applyFont="1" applyFill="1" applyBorder="1" applyAlignment="1">
      <alignment horizontal="center" vertical="center" wrapText="1"/>
    </xf>
    <xf numFmtId="4" fontId="6" fillId="34" borderId="59" xfId="0" applyNumberFormat="1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wrapText="1"/>
    </xf>
    <xf numFmtId="0" fontId="15" fillId="34" borderId="42" xfId="0" applyNumberFormat="1" applyFont="1" applyFill="1" applyBorder="1" applyAlignment="1">
      <alignment horizontal="center" wrapText="1"/>
    </xf>
    <xf numFmtId="49" fontId="19" fillId="34" borderId="61" xfId="0" applyNumberFormat="1" applyFont="1" applyFill="1" applyBorder="1" applyAlignment="1">
      <alignment horizontal="left" wrapText="1"/>
    </xf>
    <xf numFmtId="49" fontId="19" fillId="34" borderId="62" xfId="0" applyNumberFormat="1" applyFont="1" applyFill="1" applyBorder="1" applyAlignment="1">
      <alignment horizontal="left" wrapText="1"/>
    </xf>
    <xf numFmtId="49" fontId="19" fillId="34" borderId="63" xfId="0" applyNumberFormat="1" applyFont="1" applyFill="1" applyBorder="1" applyAlignment="1">
      <alignment horizontal="left" wrapText="1"/>
    </xf>
    <xf numFmtId="49" fontId="19" fillId="34" borderId="64" xfId="0" applyNumberFormat="1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6" fillId="34" borderId="65" xfId="0" applyNumberFormat="1" applyFont="1" applyFill="1" applyBorder="1" applyAlignment="1">
      <alignment horizontal="center" vertical="center" wrapText="1"/>
    </xf>
    <xf numFmtId="0" fontId="6" fillId="34" borderId="65" xfId="0" applyNumberFormat="1" applyFont="1" applyFill="1" applyBorder="1" applyAlignment="1">
      <alignment/>
    </xf>
    <xf numFmtId="49" fontId="19" fillId="34" borderId="31" xfId="0" applyNumberFormat="1" applyFont="1" applyFill="1" applyBorder="1" applyAlignment="1">
      <alignment horizontal="left" wrapText="1"/>
    </xf>
    <xf numFmtId="4" fontId="6" fillId="34" borderId="65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" fontId="6" fillId="34" borderId="66" xfId="0" applyNumberFormat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49" fontId="17" fillId="34" borderId="67" xfId="0" applyNumberFormat="1" applyFont="1" applyFill="1" applyBorder="1" applyAlignment="1">
      <alignment horizontal="center" vertical="center" wrapText="1"/>
    </xf>
    <xf numFmtId="49" fontId="17" fillId="34" borderId="41" xfId="0" applyNumberFormat="1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wrapText="1"/>
    </xf>
    <xf numFmtId="0" fontId="16" fillId="34" borderId="68" xfId="0" applyFont="1" applyFill="1" applyBorder="1" applyAlignment="1">
      <alignment wrapText="1"/>
    </xf>
    <xf numFmtId="49" fontId="18" fillId="34" borderId="24" xfId="0" applyNumberFormat="1" applyFont="1" applyFill="1" applyBorder="1" applyAlignment="1">
      <alignment horizontal="center" wrapText="1"/>
    </xf>
    <xf numFmtId="49" fontId="18" fillId="34" borderId="25" xfId="0" applyNumberFormat="1" applyFont="1" applyFill="1" applyBorder="1" applyAlignment="1">
      <alignment horizontal="center" wrapText="1"/>
    </xf>
    <xf numFmtId="0" fontId="16" fillId="34" borderId="25" xfId="0" applyFont="1" applyFill="1" applyBorder="1" applyAlignment="1">
      <alignment/>
    </xf>
    <xf numFmtId="0" fontId="16" fillId="34" borderId="36" xfId="0" applyFont="1" applyFill="1" applyBorder="1" applyAlignment="1">
      <alignment/>
    </xf>
    <xf numFmtId="0" fontId="16" fillId="34" borderId="69" xfId="0" applyFont="1" applyFill="1" applyBorder="1" applyAlignment="1">
      <alignment/>
    </xf>
    <xf numFmtId="0" fontId="13" fillId="0" borderId="40" xfId="0" applyFont="1" applyBorder="1" applyAlignment="1">
      <alignment wrapText="1"/>
    </xf>
    <xf numFmtId="49" fontId="10" fillId="34" borderId="0" xfId="0" applyNumberFormat="1" applyFont="1" applyFill="1" applyAlignment="1">
      <alignment horizontal="center" vertical="top" wrapText="1"/>
    </xf>
    <xf numFmtId="49" fontId="10" fillId="34" borderId="0" xfId="0" applyNumberFormat="1" applyFont="1" applyFill="1" applyAlignment="1">
      <alignment horizontal="center" vertical="top"/>
    </xf>
    <xf numFmtId="49" fontId="11" fillId="33" borderId="0" xfId="0" applyNumberFormat="1" applyFont="1" applyFill="1" applyAlignment="1">
      <alignment horizontal="center"/>
    </xf>
    <xf numFmtId="49" fontId="18" fillId="34" borderId="70" xfId="0" applyNumberFormat="1" applyFont="1" applyFill="1" applyBorder="1" applyAlignment="1">
      <alignment horizontal="center" wrapText="1"/>
    </xf>
    <xf numFmtId="49" fontId="18" fillId="34" borderId="25" xfId="0" applyNumberFormat="1" applyFont="1" applyFill="1" applyBorder="1" applyAlignment="1">
      <alignment horizontal="center" wrapText="1"/>
    </xf>
    <xf numFmtId="0" fontId="16" fillId="34" borderId="25" xfId="0" applyFont="1" applyFill="1" applyBorder="1" applyAlignment="1">
      <alignment wrapText="1"/>
    </xf>
    <xf numFmtId="0" fontId="16" fillId="34" borderId="69" xfId="0" applyFont="1" applyFill="1" applyBorder="1" applyAlignment="1">
      <alignment wrapText="1"/>
    </xf>
    <xf numFmtId="0" fontId="17" fillId="34" borderId="34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49" fontId="19" fillId="34" borderId="44" xfId="0" applyNumberFormat="1" applyFont="1" applyFill="1" applyBorder="1" applyAlignment="1">
      <alignment horizontal="left" wrapText="1"/>
    </xf>
    <xf numFmtId="49" fontId="22" fillId="34" borderId="14" xfId="0" applyNumberFormat="1" applyFont="1" applyFill="1" applyBorder="1" applyAlignment="1">
      <alignment horizontal="left" wrapText="1"/>
    </xf>
    <xf numFmtId="49" fontId="22" fillId="34" borderId="43" xfId="0" applyNumberFormat="1" applyFont="1" applyFill="1" applyBorder="1" applyAlignment="1">
      <alignment horizontal="left" wrapText="1"/>
    </xf>
    <xf numFmtId="49" fontId="19" fillId="34" borderId="59" xfId="0" applyNumberFormat="1" applyFont="1" applyFill="1" applyBorder="1" applyAlignment="1">
      <alignment horizontal="center" wrapText="1"/>
    </xf>
    <xf numFmtId="0" fontId="16" fillId="34" borderId="59" xfId="0" applyFont="1" applyFill="1" applyBorder="1" applyAlignment="1">
      <alignment/>
    </xf>
    <xf numFmtId="0" fontId="16" fillId="34" borderId="46" xfId="0" applyFont="1" applyFill="1" applyBorder="1" applyAlignment="1">
      <alignment/>
    </xf>
    <xf numFmtId="49" fontId="6" fillId="34" borderId="71" xfId="0" applyNumberFormat="1" applyFont="1" applyFill="1" applyBorder="1" applyAlignment="1">
      <alignment horizontal="center" vertical="center" wrapText="1"/>
    </xf>
    <xf numFmtId="49" fontId="6" fillId="34" borderId="72" xfId="0" applyNumberFormat="1" applyFont="1" applyFill="1" applyBorder="1" applyAlignment="1">
      <alignment horizontal="center" vertical="center" wrapText="1"/>
    </xf>
    <xf numFmtId="49" fontId="18" fillId="34" borderId="67" xfId="0" applyNumberFormat="1" applyFont="1" applyFill="1" applyBorder="1" applyAlignment="1">
      <alignment horizontal="center" vertical="top" wrapText="1"/>
    </xf>
    <xf numFmtId="49" fontId="18" fillId="34" borderId="41" xfId="0" applyNumberFormat="1" applyFont="1" applyFill="1" applyBorder="1" applyAlignment="1">
      <alignment horizontal="center" vertical="top" wrapText="1"/>
    </xf>
    <xf numFmtId="49" fontId="18" fillId="34" borderId="12" xfId="0" applyNumberFormat="1" applyFont="1" applyFill="1" applyBorder="1" applyAlignment="1">
      <alignment horizontal="center" vertical="top" wrapText="1"/>
    </xf>
    <xf numFmtId="49" fontId="17" fillId="34" borderId="73" xfId="0" applyNumberFormat="1" applyFont="1" applyFill="1" applyBorder="1" applyAlignment="1">
      <alignment horizontal="center" vertical="center" wrapText="1"/>
    </xf>
    <xf numFmtId="49" fontId="17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wrapText="1"/>
    </xf>
    <xf numFmtId="0" fontId="16" fillId="34" borderId="74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/>
    </xf>
    <xf numFmtId="0" fontId="16" fillId="34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120" zoomScaleSheetLayoutView="120" zoomScalePageLayoutView="0" workbookViewId="0" topLeftCell="A16">
      <selection activeCell="A41" sqref="A41:T57"/>
    </sheetView>
  </sheetViews>
  <sheetFormatPr defaultColWidth="9.00390625" defaultRowHeight="12.75"/>
  <cols>
    <col min="1" max="1" width="5.875" style="4" customWidth="1"/>
    <col min="2" max="2" width="46.875" style="5" customWidth="1"/>
    <col min="3" max="3" width="6.875" style="6" customWidth="1"/>
    <col min="4" max="4" width="9.125" style="6" customWidth="1"/>
    <col min="5" max="5" width="6.75390625" style="6" customWidth="1"/>
    <col min="6" max="6" width="5.875" style="6" customWidth="1"/>
    <col min="7" max="7" width="8.875" style="6" customWidth="1"/>
    <col min="8" max="9" width="7.625" style="6" customWidth="1"/>
    <col min="10" max="10" width="9.00390625" style="7" customWidth="1"/>
    <col min="11" max="11" width="8.75390625" style="7" customWidth="1"/>
    <col min="12" max="12" width="8.125" style="7" customWidth="1"/>
    <col min="13" max="13" width="7.75390625" style="7" customWidth="1"/>
    <col min="14" max="14" width="8.25390625" style="7" customWidth="1"/>
    <col min="15" max="18" width="9.125" style="1" customWidth="1"/>
    <col min="19" max="19" width="8.75390625" style="1" customWidth="1"/>
    <col min="20" max="20" width="15.375" style="1" customWidth="1"/>
    <col min="21" max="16384" width="9.125" style="1" customWidth="1"/>
  </cols>
  <sheetData>
    <row r="1" spans="1:20" ht="3" customHeight="1">
      <c r="A1" s="169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4.2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ht="6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2" customHeight="1" thickBot="1">
      <c r="A6" s="9"/>
      <c r="B6" s="10"/>
      <c r="C6" s="11"/>
      <c r="D6" s="11"/>
      <c r="E6" s="11"/>
      <c r="F6" s="11"/>
      <c r="G6" s="11"/>
      <c r="H6" s="11"/>
      <c r="I6" s="11"/>
      <c r="K6" s="12"/>
      <c r="L6" s="12"/>
      <c r="M6" s="12"/>
      <c r="N6" s="12"/>
      <c r="O6" s="12"/>
      <c r="P6" s="12"/>
      <c r="Q6" s="8"/>
      <c r="R6" s="19" t="s">
        <v>0</v>
      </c>
      <c r="S6" s="8"/>
      <c r="T6" s="8"/>
    </row>
    <row r="7" spans="1:20" ht="21.75" customHeight="1" thickBot="1">
      <c r="A7" s="184" t="s">
        <v>1</v>
      </c>
      <c r="B7" s="138" t="s">
        <v>30</v>
      </c>
      <c r="C7" s="138" t="s">
        <v>2</v>
      </c>
      <c r="D7" s="138" t="s">
        <v>3</v>
      </c>
      <c r="E7" s="138" t="s">
        <v>4</v>
      </c>
      <c r="F7" s="138" t="s">
        <v>19</v>
      </c>
      <c r="G7" s="140" t="s">
        <v>48</v>
      </c>
      <c r="H7" s="141"/>
      <c r="I7" s="142"/>
      <c r="J7" s="143" t="s">
        <v>28</v>
      </c>
      <c r="K7" s="152" t="s">
        <v>79</v>
      </c>
      <c r="L7" s="152"/>
      <c r="M7" s="153"/>
      <c r="N7" s="155" t="s">
        <v>28</v>
      </c>
      <c r="O7" s="152" t="s">
        <v>80</v>
      </c>
      <c r="P7" s="152"/>
      <c r="Q7" s="153"/>
      <c r="R7" s="155" t="s">
        <v>28</v>
      </c>
      <c r="S7" s="157" t="s">
        <v>41</v>
      </c>
      <c r="T7" s="151" t="s">
        <v>40</v>
      </c>
    </row>
    <row r="8" spans="1:20" ht="29.25" customHeight="1" thickBot="1" thickTop="1">
      <c r="A8" s="185"/>
      <c r="B8" s="139"/>
      <c r="C8" s="139"/>
      <c r="D8" s="139"/>
      <c r="E8" s="139"/>
      <c r="F8" s="139"/>
      <c r="G8" s="29" t="s">
        <v>23</v>
      </c>
      <c r="H8" s="30" t="s">
        <v>87</v>
      </c>
      <c r="I8" s="31" t="s">
        <v>5</v>
      </c>
      <c r="J8" s="144"/>
      <c r="K8" s="13" t="s">
        <v>23</v>
      </c>
      <c r="L8" s="30" t="s">
        <v>87</v>
      </c>
      <c r="M8" s="32" t="s">
        <v>5</v>
      </c>
      <c r="N8" s="156"/>
      <c r="O8" s="13" t="s">
        <v>23</v>
      </c>
      <c r="P8" s="30" t="s">
        <v>87</v>
      </c>
      <c r="Q8" s="32" t="s">
        <v>5</v>
      </c>
      <c r="R8" s="156"/>
      <c r="S8" s="158"/>
      <c r="T8" s="151"/>
    </row>
    <row r="9" spans="1:20" ht="13.5" thickTop="1">
      <c r="A9" s="33" t="s">
        <v>17</v>
      </c>
      <c r="B9" s="159" t="s">
        <v>6</v>
      </c>
      <c r="C9" s="160"/>
      <c r="D9" s="160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  <c r="T9" s="14"/>
    </row>
    <row r="10" spans="1:20" ht="12.75">
      <c r="A10" s="33" t="s">
        <v>11</v>
      </c>
      <c r="B10" s="163" t="s">
        <v>55</v>
      </c>
      <c r="C10" s="164"/>
      <c r="D10" s="164"/>
      <c r="E10" s="164"/>
      <c r="F10" s="165"/>
      <c r="G10" s="165"/>
      <c r="H10" s="165"/>
      <c r="I10" s="165"/>
      <c r="J10" s="166"/>
      <c r="K10" s="165"/>
      <c r="L10" s="165"/>
      <c r="M10" s="165"/>
      <c r="N10" s="165"/>
      <c r="O10" s="165"/>
      <c r="P10" s="165"/>
      <c r="Q10" s="165"/>
      <c r="R10" s="165"/>
      <c r="S10" s="167"/>
      <c r="T10" s="14"/>
    </row>
    <row r="11" spans="1:20" ht="22.5" customHeight="1">
      <c r="A11" s="145" t="s">
        <v>18</v>
      </c>
      <c r="B11" s="136" t="s">
        <v>39</v>
      </c>
      <c r="C11" s="34" t="s">
        <v>8</v>
      </c>
      <c r="D11" s="22" t="s">
        <v>69</v>
      </c>
      <c r="E11" s="34" t="s">
        <v>31</v>
      </c>
      <c r="F11" s="34" t="s">
        <v>22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f>Q11+O11</f>
        <v>0</v>
      </c>
      <c r="S11" s="37">
        <f aca="true" t="shared" si="0" ref="S11:S27">N11-R11</f>
        <v>0</v>
      </c>
      <c r="T11" s="124" t="s">
        <v>81</v>
      </c>
    </row>
    <row r="12" spans="1:20" ht="22.5" customHeight="1">
      <c r="A12" s="146"/>
      <c r="B12" s="137"/>
      <c r="C12" s="24" t="s">
        <v>8</v>
      </c>
      <c r="D12" s="24" t="s">
        <v>70</v>
      </c>
      <c r="E12" s="24" t="s">
        <v>31</v>
      </c>
      <c r="F12" s="24" t="s">
        <v>22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9">
        <f>Q12+O12</f>
        <v>0</v>
      </c>
      <c r="S12" s="39">
        <f>N12-R12</f>
        <v>0</v>
      </c>
      <c r="T12" s="125"/>
    </row>
    <row r="13" spans="1:20" ht="22.5" customHeight="1">
      <c r="A13" s="146"/>
      <c r="B13" s="137"/>
      <c r="C13" s="34" t="s">
        <v>8</v>
      </c>
      <c r="D13" s="24" t="s">
        <v>86</v>
      </c>
      <c r="E13" s="24" t="s">
        <v>31</v>
      </c>
      <c r="F13" s="24" t="s">
        <v>22</v>
      </c>
      <c r="G13" s="38">
        <v>10000</v>
      </c>
      <c r="H13" s="40">
        <v>0</v>
      </c>
      <c r="I13" s="41">
        <v>0</v>
      </c>
      <c r="J13" s="42">
        <f aca="true" t="shared" si="1" ref="J13:J18">SUM(G13:I13)</f>
        <v>10000</v>
      </c>
      <c r="K13" s="116">
        <v>10000</v>
      </c>
      <c r="L13" s="74">
        <v>0</v>
      </c>
      <c r="M13" s="117">
        <v>0</v>
      </c>
      <c r="N13" s="42">
        <f aca="true" t="shared" si="2" ref="N13:N18">K13+L13+M13</f>
        <v>10000</v>
      </c>
      <c r="O13" s="36">
        <v>0</v>
      </c>
      <c r="P13" s="36">
        <v>0</v>
      </c>
      <c r="Q13" s="47">
        <v>0</v>
      </c>
      <c r="R13" s="43">
        <f>O13+Q13</f>
        <v>0</v>
      </c>
      <c r="S13" s="37">
        <f t="shared" si="0"/>
        <v>10000</v>
      </c>
      <c r="T13" s="125"/>
    </row>
    <row r="14" spans="1:20" ht="22.5" customHeight="1">
      <c r="A14" s="146"/>
      <c r="B14" s="137"/>
      <c r="C14" s="24" t="s">
        <v>8</v>
      </c>
      <c r="D14" s="24" t="s">
        <v>86</v>
      </c>
      <c r="E14" s="24" t="s">
        <v>31</v>
      </c>
      <c r="F14" s="24" t="s">
        <v>22</v>
      </c>
      <c r="G14" s="38">
        <v>0</v>
      </c>
      <c r="H14" s="38">
        <v>10450</v>
      </c>
      <c r="I14" s="38">
        <v>0</v>
      </c>
      <c r="J14" s="42">
        <f t="shared" si="1"/>
        <v>10450</v>
      </c>
      <c r="K14" s="38">
        <v>0</v>
      </c>
      <c r="L14" s="38">
        <v>10450</v>
      </c>
      <c r="M14" s="38">
        <v>0</v>
      </c>
      <c r="N14" s="42">
        <f t="shared" si="2"/>
        <v>10450</v>
      </c>
      <c r="O14" s="38">
        <v>0</v>
      </c>
      <c r="P14" s="42">
        <v>0</v>
      </c>
      <c r="Q14" s="38">
        <v>0</v>
      </c>
      <c r="R14" s="43">
        <f>O14+Q14</f>
        <v>0</v>
      </c>
      <c r="S14" s="37">
        <f t="shared" si="0"/>
        <v>10450</v>
      </c>
      <c r="T14" s="125"/>
    </row>
    <row r="15" spans="1:20" ht="22.5" customHeight="1">
      <c r="A15" s="146"/>
      <c r="B15" s="137"/>
      <c r="C15" s="34" t="s">
        <v>8</v>
      </c>
      <c r="D15" s="24" t="s">
        <v>89</v>
      </c>
      <c r="E15" s="24" t="s">
        <v>31</v>
      </c>
      <c r="F15" s="24" t="s">
        <v>22</v>
      </c>
      <c r="G15" s="38">
        <v>0</v>
      </c>
      <c r="H15" s="38">
        <v>0</v>
      </c>
      <c r="I15" s="38">
        <v>0</v>
      </c>
      <c r="J15" s="42">
        <f t="shared" si="1"/>
        <v>0</v>
      </c>
      <c r="K15" s="38">
        <v>0</v>
      </c>
      <c r="L15" s="38">
        <v>0</v>
      </c>
      <c r="M15" s="38">
        <v>0</v>
      </c>
      <c r="N15" s="42">
        <f t="shared" si="2"/>
        <v>0</v>
      </c>
      <c r="O15" s="38">
        <v>0</v>
      </c>
      <c r="P15" s="38">
        <v>0</v>
      </c>
      <c r="Q15" s="38">
        <v>0</v>
      </c>
      <c r="R15" s="39">
        <v>0</v>
      </c>
      <c r="S15" s="37">
        <f t="shared" si="0"/>
        <v>0</v>
      </c>
      <c r="T15" s="125"/>
    </row>
    <row r="16" spans="1:20" ht="26.25" customHeight="1">
      <c r="A16" s="44"/>
      <c r="B16" s="45" t="s">
        <v>83</v>
      </c>
      <c r="C16" s="34" t="s">
        <v>8</v>
      </c>
      <c r="D16" s="24" t="s">
        <v>89</v>
      </c>
      <c r="E16" s="24" t="s">
        <v>31</v>
      </c>
      <c r="F16" s="22" t="s">
        <v>24</v>
      </c>
      <c r="G16" s="38">
        <v>0</v>
      </c>
      <c r="H16" s="38">
        <v>0</v>
      </c>
      <c r="I16" s="40">
        <v>255.1</v>
      </c>
      <c r="J16" s="42">
        <f t="shared" si="1"/>
        <v>255.1</v>
      </c>
      <c r="K16" s="116">
        <v>0</v>
      </c>
      <c r="L16" s="38">
        <v>0</v>
      </c>
      <c r="M16" s="117">
        <v>68</v>
      </c>
      <c r="N16" s="42">
        <f t="shared" si="2"/>
        <v>68</v>
      </c>
      <c r="O16" s="36">
        <v>0</v>
      </c>
      <c r="P16" s="36">
        <v>0</v>
      </c>
      <c r="Q16" s="47">
        <v>0</v>
      </c>
      <c r="R16" s="39">
        <v>0</v>
      </c>
      <c r="S16" s="37">
        <f t="shared" si="0"/>
        <v>68</v>
      </c>
      <c r="T16" s="23"/>
    </row>
    <row r="17" spans="1:20" ht="24" customHeight="1">
      <c r="A17" s="44"/>
      <c r="B17" s="45" t="s">
        <v>84</v>
      </c>
      <c r="C17" s="34" t="s">
        <v>8</v>
      </c>
      <c r="D17" s="24" t="s">
        <v>89</v>
      </c>
      <c r="E17" s="24" t="s">
        <v>31</v>
      </c>
      <c r="F17" s="22" t="s">
        <v>24</v>
      </c>
      <c r="G17" s="38">
        <v>0</v>
      </c>
      <c r="H17" s="40">
        <v>0</v>
      </c>
      <c r="I17" s="40">
        <v>2729.9</v>
      </c>
      <c r="J17" s="42">
        <f t="shared" si="1"/>
        <v>2729.9</v>
      </c>
      <c r="K17" s="116">
        <v>0</v>
      </c>
      <c r="L17" s="38">
        <v>0</v>
      </c>
      <c r="M17" s="117">
        <v>0</v>
      </c>
      <c r="N17" s="42">
        <f t="shared" si="2"/>
        <v>0</v>
      </c>
      <c r="O17" s="36">
        <v>0</v>
      </c>
      <c r="P17" s="36">
        <v>0</v>
      </c>
      <c r="Q17" s="47">
        <v>0</v>
      </c>
      <c r="R17" s="39">
        <v>0</v>
      </c>
      <c r="S17" s="37">
        <f t="shared" si="0"/>
        <v>0</v>
      </c>
      <c r="T17" s="23"/>
    </row>
    <row r="18" spans="1:20" ht="22.5" customHeight="1">
      <c r="A18" s="44"/>
      <c r="B18" s="45" t="s">
        <v>85</v>
      </c>
      <c r="C18" s="34" t="s">
        <v>8</v>
      </c>
      <c r="D18" s="24" t="s">
        <v>89</v>
      </c>
      <c r="E18" s="24" t="s">
        <v>31</v>
      </c>
      <c r="F18" s="22" t="s">
        <v>24</v>
      </c>
      <c r="G18" s="38">
        <v>0</v>
      </c>
      <c r="H18" s="40">
        <v>0</v>
      </c>
      <c r="I18" s="40">
        <v>1000</v>
      </c>
      <c r="J18" s="42">
        <f t="shared" si="1"/>
        <v>1000</v>
      </c>
      <c r="K18" s="116">
        <v>0</v>
      </c>
      <c r="L18" s="38">
        <v>0</v>
      </c>
      <c r="M18" s="117">
        <v>840.9</v>
      </c>
      <c r="N18" s="42">
        <f t="shared" si="2"/>
        <v>840.9</v>
      </c>
      <c r="O18" s="36">
        <v>0</v>
      </c>
      <c r="P18" s="36">
        <v>0</v>
      </c>
      <c r="Q18" s="47">
        <v>0</v>
      </c>
      <c r="R18" s="39">
        <v>0</v>
      </c>
      <c r="S18" s="37">
        <f t="shared" si="0"/>
        <v>840.9</v>
      </c>
      <c r="T18" s="23"/>
    </row>
    <row r="19" spans="1:20" ht="24" customHeight="1">
      <c r="A19" s="46" t="s">
        <v>29</v>
      </c>
      <c r="B19" s="45" t="s">
        <v>49</v>
      </c>
      <c r="C19" s="22" t="s">
        <v>8</v>
      </c>
      <c r="D19" s="22" t="s">
        <v>50</v>
      </c>
      <c r="E19" s="22" t="s">
        <v>31</v>
      </c>
      <c r="F19" s="22" t="s">
        <v>24</v>
      </c>
      <c r="G19" s="47">
        <v>0</v>
      </c>
      <c r="H19" s="41">
        <v>0</v>
      </c>
      <c r="I19" s="41">
        <v>0</v>
      </c>
      <c r="J19" s="42">
        <v>0</v>
      </c>
      <c r="K19" s="116">
        <v>0</v>
      </c>
      <c r="L19" s="38">
        <v>0</v>
      </c>
      <c r="M19" s="117">
        <v>0</v>
      </c>
      <c r="N19" s="42">
        <f>K19+M19</f>
        <v>0</v>
      </c>
      <c r="O19" s="36">
        <v>0</v>
      </c>
      <c r="P19" s="36">
        <v>0</v>
      </c>
      <c r="Q19" s="47">
        <f>Q22+Q23</f>
        <v>0</v>
      </c>
      <c r="R19" s="43">
        <f>O19+Q19</f>
        <v>0</v>
      </c>
      <c r="S19" s="37">
        <f t="shared" si="0"/>
        <v>0</v>
      </c>
      <c r="T19" s="126"/>
    </row>
    <row r="20" spans="1:20" ht="24" customHeight="1">
      <c r="A20" s="46"/>
      <c r="B20" s="45" t="s">
        <v>51</v>
      </c>
      <c r="C20" s="22" t="s">
        <v>8</v>
      </c>
      <c r="D20" s="22" t="s">
        <v>50</v>
      </c>
      <c r="E20" s="22" t="s">
        <v>31</v>
      </c>
      <c r="F20" s="22" t="s">
        <v>24</v>
      </c>
      <c r="G20" s="47">
        <v>0</v>
      </c>
      <c r="H20" s="41">
        <v>0</v>
      </c>
      <c r="I20" s="41">
        <v>0</v>
      </c>
      <c r="J20" s="42">
        <v>0</v>
      </c>
      <c r="K20" s="116">
        <v>0</v>
      </c>
      <c r="L20" s="38">
        <v>0</v>
      </c>
      <c r="M20" s="117">
        <v>0</v>
      </c>
      <c r="N20" s="42">
        <v>0</v>
      </c>
      <c r="O20" s="36">
        <v>0</v>
      </c>
      <c r="P20" s="36">
        <v>0</v>
      </c>
      <c r="Q20" s="47">
        <v>0</v>
      </c>
      <c r="R20" s="42">
        <v>0</v>
      </c>
      <c r="S20" s="37">
        <f t="shared" si="0"/>
        <v>0</v>
      </c>
      <c r="T20" s="127"/>
    </row>
    <row r="21" spans="1:20" ht="36.75" customHeight="1">
      <c r="A21" s="46"/>
      <c r="B21" s="45" t="s">
        <v>52</v>
      </c>
      <c r="C21" s="22" t="s">
        <v>8</v>
      </c>
      <c r="D21" s="22" t="s">
        <v>50</v>
      </c>
      <c r="E21" s="22" t="s">
        <v>31</v>
      </c>
      <c r="F21" s="22" t="s">
        <v>24</v>
      </c>
      <c r="G21" s="47">
        <v>0</v>
      </c>
      <c r="H21" s="41">
        <v>0</v>
      </c>
      <c r="I21" s="41">
        <v>0</v>
      </c>
      <c r="J21" s="42">
        <v>0</v>
      </c>
      <c r="K21" s="116">
        <v>0</v>
      </c>
      <c r="L21" s="38">
        <v>0</v>
      </c>
      <c r="M21" s="117">
        <v>0</v>
      </c>
      <c r="N21" s="42">
        <v>0</v>
      </c>
      <c r="O21" s="36">
        <v>0</v>
      </c>
      <c r="P21" s="36">
        <v>0</v>
      </c>
      <c r="Q21" s="47">
        <f>Q24+Q26</f>
        <v>0</v>
      </c>
      <c r="R21" s="42">
        <v>0</v>
      </c>
      <c r="S21" s="37">
        <f t="shared" si="0"/>
        <v>0</v>
      </c>
      <c r="T21" s="128"/>
    </row>
    <row r="22" spans="1:20" ht="38.25" customHeight="1">
      <c r="A22" s="48"/>
      <c r="B22" s="49" t="s">
        <v>72</v>
      </c>
      <c r="C22" s="22" t="s">
        <v>8</v>
      </c>
      <c r="D22" s="22" t="s">
        <v>53</v>
      </c>
      <c r="E22" s="22" t="s">
        <v>31</v>
      </c>
      <c r="F22" s="22" t="s">
        <v>24</v>
      </c>
      <c r="G22" s="47">
        <v>0</v>
      </c>
      <c r="H22" s="41">
        <v>0</v>
      </c>
      <c r="I22" s="41">
        <v>35</v>
      </c>
      <c r="J22" s="42">
        <f>SUM(G22:I22)</f>
        <v>35</v>
      </c>
      <c r="K22" s="116">
        <v>0</v>
      </c>
      <c r="L22" s="116">
        <v>0</v>
      </c>
      <c r="M22" s="47">
        <v>35</v>
      </c>
      <c r="N22" s="43">
        <f>K22+M22</f>
        <v>35</v>
      </c>
      <c r="O22" s="36">
        <f>SUM(O23:O24)</f>
        <v>0</v>
      </c>
      <c r="P22" s="36">
        <v>0</v>
      </c>
      <c r="Q22" s="47">
        <f>Q23+Q24</f>
        <v>0</v>
      </c>
      <c r="R22" s="43">
        <f>O22+Q22</f>
        <v>0</v>
      </c>
      <c r="S22" s="37">
        <f t="shared" si="0"/>
        <v>35</v>
      </c>
      <c r="T22" s="15" t="s">
        <v>82</v>
      </c>
    </row>
    <row r="23" spans="1:20" ht="0.75" customHeight="1" hidden="1" thickBot="1">
      <c r="A23" s="50"/>
      <c r="B23" s="51"/>
      <c r="C23" s="34"/>
      <c r="D23" s="34"/>
      <c r="E23" s="34"/>
      <c r="F23" s="34"/>
      <c r="G23" s="52"/>
      <c r="H23" s="52"/>
      <c r="I23" s="35"/>
      <c r="J23" s="42">
        <f>SUM(G23:I23)</f>
        <v>0</v>
      </c>
      <c r="K23" s="42"/>
      <c r="L23" s="42"/>
      <c r="M23" s="47"/>
      <c r="N23" s="43">
        <f>K23+M23</f>
        <v>0</v>
      </c>
      <c r="O23" s="36"/>
      <c r="P23" s="36"/>
      <c r="Q23" s="36"/>
      <c r="R23" s="36"/>
      <c r="S23" s="37">
        <f t="shared" si="0"/>
        <v>0</v>
      </c>
      <c r="T23" s="15"/>
    </row>
    <row r="24" spans="1:20" ht="12.75" hidden="1">
      <c r="A24" s="53"/>
      <c r="B24" s="54"/>
      <c r="C24" s="55"/>
      <c r="D24" s="55"/>
      <c r="E24" s="55"/>
      <c r="F24" s="55"/>
      <c r="G24" s="56"/>
      <c r="H24" s="56"/>
      <c r="I24" s="57"/>
      <c r="J24" s="42">
        <f>SUM(G24:I24)</f>
        <v>0</v>
      </c>
      <c r="K24" s="42"/>
      <c r="L24" s="42"/>
      <c r="M24" s="47"/>
      <c r="N24" s="43">
        <f>K24+M24</f>
        <v>0</v>
      </c>
      <c r="O24" s="36"/>
      <c r="P24" s="36"/>
      <c r="Q24" s="36"/>
      <c r="R24" s="36"/>
      <c r="S24" s="37">
        <f t="shared" si="0"/>
        <v>0</v>
      </c>
      <c r="T24" s="15"/>
    </row>
    <row r="25" spans="1:20" ht="36">
      <c r="A25" s="53"/>
      <c r="B25" s="118" t="s">
        <v>90</v>
      </c>
      <c r="C25" s="22" t="s">
        <v>8</v>
      </c>
      <c r="D25" s="22" t="s">
        <v>91</v>
      </c>
      <c r="E25" s="22" t="s">
        <v>31</v>
      </c>
      <c r="F25" s="22" t="s">
        <v>12</v>
      </c>
      <c r="G25" s="47">
        <v>0</v>
      </c>
      <c r="H25" s="41">
        <v>0</v>
      </c>
      <c r="I25" s="119">
        <v>0</v>
      </c>
      <c r="J25" s="42">
        <f>SUM(G25:I25)</f>
        <v>0</v>
      </c>
      <c r="K25" s="42">
        <v>0</v>
      </c>
      <c r="L25" s="42">
        <v>0</v>
      </c>
      <c r="M25" s="47">
        <v>0</v>
      </c>
      <c r="N25" s="43">
        <f>K25+M25</f>
        <v>0</v>
      </c>
      <c r="O25" s="36">
        <v>0</v>
      </c>
      <c r="P25" s="36">
        <v>0</v>
      </c>
      <c r="Q25" s="36">
        <v>0</v>
      </c>
      <c r="R25" s="36">
        <v>0</v>
      </c>
      <c r="S25" s="37">
        <f t="shared" si="0"/>
        <v>0</v>
      </c>
      <c r="T25" s="15"/>
    </row>
    <row r="26" spans="1:20" ht="15" customHeight="1" thickBot="1">
      <c r="A26" s="58"/>
      <c r="B26" s="59" t="s">
        <v>54</v>
      </c>
      <c r="C26" s="13"/>
      <c r="D26" s="13"/>
      <c r="E26" s="13"/>
      <c r="F26" s="13"/>
      <c r="G26" s="60">
        <f aca="true" t="shared" si="3" ref="G26:P26">G11+G12+G13+G14+G15+G16+G17+G18+G19+G20+G21+G22+G25</f>
        <v>10000</v>
      </c>
      <c r="H26" s="60">
        <f t="shared" si="3"/>
        <v>10450</v>
      </c>
      <c r="I26" s="60">
        <f t="shared" si="3"/>
        <v>4020</v>
      </c>
      <c r="J26" s="60">
        <f t="shared" si="3"/>
        <v>24470</v>
      </c>
      <c r="K26" s="60">
        <f t="shared" si="3"/>
        <v>10000</v>
      </c>
      <c r="L26" s="60">
        <f t="shared" si="3"/>
        <v>10450</v>
      </c>
      <c r="M26" s="60">
        <f t="shared" si="3"/>
        <v>943.9</v>
      </c>
      <c r="N26" s="60">
        <f t="shared" si="3"/>
        <v>21393.9</v>
      </c>
      <c r="O26" s="60">
        <f t="shared" si="3"/>
        <v>0</v>
      </c>
      <c r="P26" s="60">
        <f t="shared" si="3"/>
        <v>0</v>
      </c>
      <c r="Q26" s="60">
        <f>Q11+Q22</f>
        <v>0</v>
      </c>
      <c r="R26" s="60">
        <f>R11+R22</f>
        <v>0</v>
      </c>
      <c r="S26" s="60">
        <f>S11+S12+S13+S14+S15+S16+S17+S18+S19+S20+S21+S22+S25</f>
        <v>21393.9</v>
      </c>
      <c r="T26" s="14"/>
    </row>
    <row r="27" spans="1:20" ht="13.5" thickBot="1">
      <c r="A27" s="61"/>
      <c r="B27" s="154" t="s">
        <v>9</v>
      </c>
      <c r="C27" s="154"/>
      <c r="D27" s="154"/>
      <c r="E27" s="154"/>
      <c r="F27" s="154"/>
      <c r="G27" s="62">
        <f aca="true" t="shared" si="4" ref="G27:O27">G26</f>
        <v>10000</v>
      </c>
      <c r="H27" s="60">
        <f t="shared" si="4"/>
        <v>10450</v>
      </c>
      <c r="I27" s="62">
        <f t="shared" si="4"/>
        <v>4020</v>
      </c>
      <c r="J27" s="62">
        <f t="shared" si="4"/>
        <v>24470</v>
      </c>
      <c r="K27" s="62">
        <f t="shared" si="4"/>
        <v>10000</v>
      </c>
      <c r="L27" s="62">
        <f t="shared" si="4"/>
        <v>10450</v>
      </c>
      <c r="M27" s="62">
        <f t="shared" si="4"/>
        <v>943.9</v>
      </c>
      <c r="N27" s="62">
        <f t="shared" si="4"/>
        <v>21393.9</v>
      </c>
      <c r="O27" s="62">
        <f t="shared" si="4"/>
        <v>0</v>
      </c>
      <c r="P27" s="60">
        <f>P12+P13+P14+P15+P16+P17+P18+P19+P20+P21+P22+P23+P26</f>
        <v>0</v>
      </c>
      <c r="Q27" s="62">
        <f>Q26</f>
        <v>0</v>
      </c>
      <c r="R27" s="63">
        <f>O27+Q27</f>
        <v>0</v>
      </c>
      <c r="S27" s="64">
        <f t="shared" si="0"/>
        <v>21393.9</v>
      </c>
      <c r="T27" s="14"/>
    </row>
    <row r="28" spans="1:20" ht="14.25" customHeight="1" thickBot="1">
      <c r="A28" s="65" t="s">
        <v>20</v>
      </c>
      <c r="B28" s="189" t="s">
        <v>10</v>
      </c>
      <c r="C28" s="190"/>
      <c r="D28" s="190"/>
      <c r="E28" s="190"/>
      <c r="F28" s="19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2"/>
      <c r="T28" s="14"/>
    </row>
    <row r="29" spans="1:20" ht="13.5" thickBot="1">
      <c r="A29" s="66" t="s">
        <v>7</v>
      </c>
      <c r="B29" s="193" t="s">
        <v>33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4"/>
    </row>
    <row r="30" spans="1:20" ht="12.75">
      <c r="A30" s="67" t="s">
        <v>34</v>
      </c>
      <c r="B30" s="172" t="s">
        <v>25</v>
      </c>
      <c r="C30" s="173"/>
      <c r="D30" s="173"/>
      <c r="E30" s="173"/>
      <c r="F30" s="173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14"/>
    </row>
    <row r="31" spans="1:20" ht="39.75" customHeight="1">
      <c r="A31" s="46" t="s">
        <v>35</v>
      </c>
      <c r="B31" s="68" t="s">
        <v>65</v>
      </c>
      <c r="C31" s="22" t="s">
        <v>26</v>
      </c>
      <c r="D31" s="25" t="s">
        <v>43</v>
      </c>
      <c r="E31" s="22" t="s">
        <v>32</v>
      </c>
      <c r="F31" s="22" t="s">
        <v>12</v>
      </c>
      <c r="G31" s="69">
        <v>0</v>
      </c>
      <c r="H31" s="69">
        <v>0</v>
      </c>
      <c r="I31" s="42">
        <v>245.5</v>
      </c>
      <c r="J31" s="42">
        <f>G31+I31</f>
        <v>245.5</v>
      </c>
      <c r="K31" s="42">
        <v>0</v>
      </c>
      <c r="L31" s="42">
        <v>0</v>
      </c>
      <c r="M31" s="42">
        <v>221</v>
      </c>
      <c r="N31" s="43">
        <f>K31+M31</f>
        <v>221</v>
      </c>
      <c r="O31" s="42">
        <v>0</v>
      </c>
      <c r="P31" s="42">
        <v>0</v>
      </c>
      <c r="Q31" s="36">
        <v>221</v>
      </c>
      <c r="R31" s="36">
        <f>Q31+O31</f>
        <v>221</v>
      </c>
      <c r="S31" s="37">
        <f>N31-R31</f>
        <v>0</v>
      </c>
      <c r="T31" s="126"/>
    </row>
    <row r="32" spans="1:20" ht="25.5" customHeight="1" thickBot="1">
      <c r="A32" s="46" t="s">
        <v>36</v>
      </c>
      <c r="B32" s="70" t="s">
        <v>42</v>
      </c>
      <c r="C32" s="71" t="s">
        <v>26</v>
      </c>
      <c r="D32" s="26" t="s">
        <v>56</v>
      </c>
      <c r="E32" s="71" t="s">
        <v>57</v>
      </c>
      <c r="F32" s="71" t="s">
        <v>58</v>
      </c>
      <c r="G32" s="69">
        <v>0</v>
      </c>
      <c r="H32" s="69">
        <v>0</v>
      </c>
      <c r="I32" s="42">
        <v>185</v>
      </c>
      <c r="J32" s="42">
        <f>G32+I32</f>
        <v>185</v>
      </c>
      <c r="K32" s="42">
        <v>0</v>
      </c>
      <c r="L32" s="42">
        <v>0</v>
      </c>
      <c r="M32" s="42">
        <v>184.6</v>
      </c>
      <c r="N32" s="43">
        <f>K32+M32</f>
        <v>184.6</v>
      </c>
      <c r="O32" s="42">
        <v>0</v>
      </c>
      <c r="P32" s="42">
        <v>0</v>
      </c>
      <c r="Q32" s="36">
        <v>185</v>
      </c>
      <c r="R32" s="36">
        <f>Q32+O32</f>
        <v>185</v>
      </c>
      <c r="S32" s="37">
        <f>N32-R32</f>
        <v>-0.4000000000000057</v>
      </c>
      <c r="T32" s="127"/>
    </row>
    <row r="33" spans="1:20" ht="0.75" customHeight="1" hidden="1">
      <c r="A33" s="46"/>
      <c r="B33" s="68"/>
      <c r="C33" s="22"/>
      <c r="D33" s="25"/>
      <c r="E33" s="22"/>
      <c r="F33" s="22"/>
      <c r="G33" s="69"/>
      <c r="H33" s="69"/>
      <c r="I33" s="42"/>
      <c r="J33" s="42"/>
      <c r="K33" s="42"/>
      <c r="L33" s="42"/>
      <c r="M33" s="42"/>
      <c r="N33" s="43"/>
      <c r="O33" s="42"/>
      <c r="P33" s="42"/>
      <c r="Q33" s="36"/>
      <c r="R33" s="36"/>
      <c r="S33" s="37"/>
      <c r="T33" s="128"/>
    </row>
    <row r="34" spans="1:20" ht="13.5" hidden="1" thickBot="1">
      <c r="A34" s="46"/>
      <c r="B34" s="68"/>
      <c r="C34" s="22"/>
      <c r="D34" s="25"/>
      <c r="E34" s="22"/>
      <c r="F34" s="22"/>
      <c r="G34" s="72"/>
      <c r="H34" s="72"/>
      <c r="I34" s="73"/>
      <c r="J34" s="73"/>
      <c r="K34" s="73"/>
      <c r="L34" s="73"/>
      <c r="M34" s="73"/>
      <c r="N34" s="74"/>
      <c r="O34" s="73"/>
      <c r="P34" s="73"/>
      <c r="Q34" s="39"/>
      <c r="R34" s="39"/>
      <c r="S34" s="75"/>
      <c r="T34" s="16"/>
    </row>
    <row r="35" spans="1:20" ht="13.5" thickBot="1">
      <c r="A35" s="76"/>
      <c r="B35" s="178" t="s">
        <v>27</v>
      </c>
      <c r="C35" s="178"/>
      <c r="D35" s="178"/>
      <c r="E35" s="178"/>
      <c r="F35" s="150"/>
      <c r="G35" s="77">
        <v>0</v>
      </c>
      <c r="H35" s="77">
        <v>0</v>
      </c>
      <c r="I35" s="62">
        <f>I31+I32+I33+I34</f>
        <v>430.5</v>
      </c>
      <c r="J35" s="63">
        <f>I35</f>
        <v>430.5</v>
      </c>
      <c r="K35" s="62">
        <f>K31+K32+K33+K34</f>
        <v>0</v>
      </c>
      <c r="L35" s="77">
        <v>0</v>
      </c>
      <c r="M35" s="62">
        <f>M31+M32+M33+M34</f>
        <v>405.6</v>
      </c>
      <c r="N35" s="62">
        <f>N31+N32+N33+N34</f>
        <v>405.6</v>
      </c>
      <c r="O35" s="62">
        <f>O31+O32+O33+O34</f>
        <v>0</v>
      </c>
      <c r="P35" s="77">
        <v>0</v>
      </c>
      <c r="Q35" s="62">
        <f>Q31+Q32+Q33+Q34</f>
        <v>406</v>
      </c>
      <c r="R35" s="62">
        <f>R31+R32+R33</f>
        <v>406</v>
      </c>
      <c r="S35" s="78">
        <f>S31+S32+S33+S34</f>
        <v>-0.4000000000000057</v>
      </c>
      <c r="T35" s="14"/>
    </row>
    <row r="36" spans="1:20" s="2" customFormat="1" ht="15.75" customHeight="1">
      <c r="A36" s="79" t="s">
        <v>37</v>
      </c>
      <c r="B36" s="186" t="s">
        <v>14</v>
      </c>
      <c r="C36" s="187"/>
      <c r="D36" s="187"/>
      <c r="E36" s="187"/>
      <c r="F36" s="188"/>
      <c r="G36" s="80"/>
      <c r="H36" s="80"/>
      <c r="I36" s="81"/>
      <c r="J36" s="82"/>
      <c r="K36" s="82"/>
      <c r="L36" s="82"/>
      <c r="M36" s="82"/>
      <c r="N36" s="82"/>
      <c r="O36" s="83"/>
      <c r="P36" s="83"/>
      <c r="Q36" s="83"/>
      <c r="R36" s="83"/>
      <c r="S36" s="84"/>
      <c r="T36" s="17"/>
    </row>
    <row r="37" spans="1:20" s="2" customFormat="1" ht="25.5" customHeight="1">
      <c r="A37" s="85" t="s">
        <v>38</v>
      </c>
      <c r="B37" s="86" t="s">
        <v>71</v>
      </c>
      <c r="C37" s="24" t="s">
        <v>15</v>
      </c>
      <c r="D37" s="27" t="s">
        <v>44</v>
      </c>
      <c r="E37" s="24" t="s">
        <v>32</v>
      </c>
      <c r="F37" s="24" t="s">
        <v>12</v>
      </c>
      <c r="G37" s="87">
        <v>0</v>
      </c>
      <c r="H37" s="87">
        <v>0</v>
      </c>
      <c r="I37" s="88">
        <v>115.8</v>
      </c>
      <c r="J37" s="89">
        <f>G37+I37</f>
        <v>115.8</v>
      </c>
      <c r="K37" s="73">
        <v>0</v>
      </c>
      <c r="L37" s="73">
        <v>0</v>
      </c>
      <c r="M37" s="73">
        <v>115.8</v>
      </c>
      <c r="N37" s="89">
        <f>K37+M37</f>
        <v>115.8</v>
      </c>
      <c r="O37" s="73">
        <v>0</v>
      </c>
      <c r="P37" s="73">
        <v>0</v>
      </c>
      <c r="Q37" s="73">
        <v>115.8</v>
      </c>
      <c r="R37" s="39">
        <f>Q37+O37</f>
        <v>115.8</v>
      </c>
      <c r="S37" s="37">
        <f>N37-R37</f>
        <v>0</v>
      </c>
      <c r="T37" s="17"/>
    </row>
    <row r="38" spans="1:20" s="2" customFormat="1" ht="14.25" customHeight="1">
      <c r="A38" s="90"/>
      <c r="B38" s="134" t="s">
        <v>88</v>
      </c>
      <c r="C38" s="135"/>
      <c r="D38" s="135"/>
      <c r="E38" s="135"/>
      <c r="F38" s="22"/>
      <c r="G38" s="69"/>
      <c r="H38" s="69"/>
      <c r="I38" s="42"/>
      <c r="J38" s="42"/>
      <c r="K38" s="42"/>
      <c r="L38" s="42"/>
      <c r="M38" s="42"/>
      <c r="N38" s="42"/>
      <c r="O38" s="73"/>
      <c r="P38" s="73"/>
      <c r="Q38" s="73"/>
      <c r="R38" s="39"/>
      <c r="S38" s="75"/>
      <c r="T38" s="17"/>
    </row>
    <row r="39" spans="1:24" s="2" customFormat="1" ht="25.5" customHeight="1">
      <c r="A39" s="129" t="s">
        <v>59</v>
      </c>
      <c r="B39" s="122" t="s">
        <v>75</v>
      </c>
      <c r="C39" s="91" t="s">
        <v>8</v>
      </c>
      <c r="D39" s="28" t="s">
        <v>74</v>
      </c>
      <c r="E39" s="91" t="s">
        <v>60</v>
      </c>
      <c r="F39" s="91" t="s">
        <v>12</v>
      </c>
      <c r="G39" s="69">
        <v>0</v>
      </c>
      <c r="H39" s="69">
        <v>0</v>
      </c>
      <c r="I39" s="42">
        <v>625.4</v>
      </c>
      <c r="J39" s="42">
        <f>G39+I39</f>
        <v>625.4</v>
      </c>
      <c r="K39" s="42">
        <v>0</v>
      </c>
      <c r="L39" s="42">
        <v>0</v>
      </c>
      <c r="M39" s="42">
        <v>625.4</v>
      </c>
      <c r="N39" s="42">
        <f>K39+M39</f>
        <v>625.4</v>
      </c>
      <c r="O39" s="73">
        <v>0</v>
      </c>
      <c r="P39" s="73">
        <v>0</v>
      </c>
      <c r="Q39" s="73">
        <v>0</v>
      </c>
      <c r="R39" s="39">
        <v>0</v>
      </c>
      <c r="S39" s="75">
        <f>N39-R39</f>
        <v>625.4</v>
      </c>
      <c r="T39" s="132" t="s">
        <v>92</v>
      </c>
      <c r="U39" s="8"/>
      <c r="V39" s="8"/>
      <c r="W39" s="8"/>
      <c r="X39" s="8"/>
    </row>
    <row r="40" spans="1:20" s="2" customFormat="1" ht="21.75" customHeight="1">
      <c r="A40" s="130"/>
      <c r="B40" s="131"/>
      <c r="C40" s="92" t="s">
        <v>8</v>
      </c>
      <c r="D40" s="93" t="s">
        <v>73</v>
      </c>
      <c r="E40" s="92" t="s">
        <v>60</v>
      </c>
      <c r="F40" s="92" t="s">
        <v>12</v>
      </c>
      <c r="G40" s="72">
        <v>3576</v>
      </c>
      <c r="H40" s="72">
        <v>0</v>
      </c>
      <c r="I40" s="73">
        <v>0</v>
      </c>
      <c r="J40" s="73">
        <f>G40+I40</f>
        <v>3576</v>
      </c>
      <c r="K40" s="73">
        <f>I40+J40</f>
        <v>3576</v>
      </c>
      <c r="L40" s="73">
        <v>0</v>
      </c>
      <c r="M40" s="73">
        <v>0</v>
      </c>
      <c r="N40" s="73">
        <f>K40+M40</f>
        <v>3576</v>
      </c>
      <c r="O40" s="73">
        <v>0</v>
      </c>
      <c r="P40" s="73">
        <v>0</v>
      </c>
      <c r="Q40" s="73">
        <v>0</v>
      </c>
      <c r="R40" s="39">
        <f>Q40+O40</f>
        <v>0</v>
      </c>
      <c r="S40" s="75">
        <f>N40-R40</f>
        <v>3576</v>
      </c>
      <c r="T40" s="133"/>
    </row>
    <row r="41" spans="1:20" s="2" customFormat="1" ht="50.25" customHeight="1">
      <c r="A41" s="122" t="s">
        <v>76</v>
      </c>
      <c r="B41" s="122" t="s">
        <v>77</v>
      </c>
      <c r="C41" s="24" t="s">
        <v>8</v>
      </c>
      <c r="D41" s="120" t="s">
        <v>78</v>
      </c>
      <c r="E41" s="24" t="s">
        <v>32</v>
      </c>
      <c r="F41" s="24" t="s">
        <v>12</v>
      </c>
      <c r="G41" s="72">
        <v>0</v>
      </c>
      <c r="H41" s="72">
        <v>0</v>
      </c>
      <c r="I41" s="73">
        <v>437.9</v>
      </c>
      <c r="J41" s="73">
        <f>G41+I41</f>
        <v>437.9</v>
      </c>
      <c r="K41" s="73">
        <v>0</v>
      </c>
      <c r="L41" s="73">
        <v>0</v>
      </c>
      <c r="M41" s="73">
        <v>437.9</v>
      </c>
      <c r="N41" s="73">
        <f>K41+M41</f>
        <v>437.9</v>
      </c>
      <c r="O41" s="73">
        <v>0</v>
      </c>
      <c r="P41" s="73">
        <v>0</v>
      </c>
      <c r="Q41" s="73">
        <v>0</v>
      </c>
      <c r="R41" s="39">
        <v>0</v>
      </c>
      <c r="S41" s="75">
        <f>N41-R41</f>
        <v>437.9</v>
      </c>
      <c r="T41" s="21"/>
    </row>
    <row r="42" spans="1:20" s="2" customFormat="1" ht="26.25" customHeight="1" thickBot="1">
      <c r="A42" s="123"/>
      <c r="B42" s="123"/>
      <c r="C42" s="106" t="s">
        <v>8</v>
      </c>
      <c r="D42" s="121" t="s">
        <v>93</v>
      </c>
      <c r="E42" s="22" t="s">
        <v>32</v>
      </c>
      <c r="F42" s="22" t="s">
        <v>12</v>
      </c>
      <c r="G42" s="69">
        <v>7318.2</v>
      </c>
      <c r="H42" s="69">
        <v>0</v>
      </c>
      <c r="I42" s="42">
        <v>0</v>
      </c>
      <c r="J42" s="42">
        <f>G42+I42</f>
        <v>7318.2</v>
      </c>
      <c r="K42" s="42">
        <v>7318.2</v>
      </c>
      <c r="L42" s="42">
        <v>0</v>
      </c>
      <c r="M42" s="42">
        <v>0</v>
      </c>
      <c r="N42" s="42">
        <f>K42+M42</f>
        <v>7318.2</v>
      </c>
      <c r="O42" s="42">
        <v>0</v>
      </c>
      <c r="P42" s="42">
        <v>0</v>
      </c>
      <c r="Q42" s="42">
        <v>0</v>
      </c>
      <c r="R42" s="36">
        <v>0</v>
      </c>
      <c r="S42" s="36">
        <f>N42-R42</f>
        <v>7318.2</v>
      </c>
      <c r="T42" s="21"/>
    </row>
    <row r="43" spans="1:20" s="2" customFormat="1" ht="15.75" customHeight="1" thickBot="1">
      <c r="A43" s="76"/>
      <c r="B43" s="147" t="s">
        <v>54</v>
      </c>
      <c r="C43" s="148"/>
      <c r="D43" s="148"/>
      <c r="E43" s="148"/>
      <c r="F43" s="149"/>
      <c r="G43" s="94">
        <f aca="true" t="shared" si="5" ref="G43:S43">G37+G39+G40+G41+G42</f>
        <v>10894.2</v>
      </c>
      <c r="H43" s="94">
        <f t="shared" si="5"/>
        <v>0</v>
      </c>
      <c r="I43" s="94">
        <f t="shared" si="5"/>
        <v>1179.1</v>
      </c>
      <c r="J43" s="94">
        <f t="shared" si="5"/>
        <v>12073.3</v>
      </c>
      <c r="K43" s="94">
        <f t="shared" si="5"/>
        <v>10894.2</v>
      </c>
      <c r="L43" s="94">
        <f t="shared" si="5"/>
        <v>0</v>
      </c>
      <c r="M43" s="94">
        <f t="shared" si="5"/>
        <v>1179.1</v>
      </c>
      <c r="N43" s="94">
        <f t="shared" si="5"/>
        <v>12073.3</v>
      </c>
      <c r="O43" s="94">
        <f t="shared" si="5"/>
        <v>0</v>
      </c>
      <c r="P43" s="94">
        <f t="shared" si="5"/>
        <v>0</v>
      </c>
      <c r="Q43" s="94">
        <f t="shared" si="5"/>
        <v>115.8</v>
      </c>
      <c r="R43" s="94">
        <f t="shared" si="5"/>
        <v>115.8</v>
      </c>
      <c r="S43" s="94">
        <f t="shared" si="5"/>
        <v>11957.5</v>
      </c>
      <c r="T43" s="20"/>
    </row>
    <row r="44" spans="1:20" s="2" customFormat="1" ht="15.75" customHeight="1" thickBot="1">
      <c r="A44" s="95"/>
      <c r="B44" s="150" t="s">
        <v>13</v>
      </c>
      <c r="C44" s="148"/>
      <c r="D44" s="148"/>
      <c r="E44" s="148"/>
      <c r="F44" s="149"/>
      <c r="G44" s="94">
        <f aca="true" t="shared" si="6" ref="G44:S44">G35+G43</f>
        <v>10894.2</v>
      </c>
      <c r="H44" s="94">
        <f t="shared" si="6"/>
        <v>0</v>
      </c>
      <c r="I44" s="94">
        <f t="shared" si="6"/>
        <v>1609.6</v>
      </c>
      <c r="J44" s="94">
        <f t="shared" si="6"/>
        <v>12503.8</v>
      </c>
      <c r="K44" s="94">
        <f t="shared" si="6"/>
        <v>10894.2</v>
      </c>
      <c r="L44" s="94">
        <f t="shared" si="6"/>
        <v>0</v>
      </c>
      <c r="M44" s="94">
        <f t="shared" si="6"/>
        <v>1584.6999999999998</v>
      </c>
      <c r="N44" s="94">
        <f t="shared" si="6"/>
        <v>12478.9</v>
      </c>
      <c r="O44" s="94">
        <f t="shared" si="6"/>
        <v>0</v>
      </c>
      <c r="P44" s="94">
        <f t="shared" si="6"/>
        <v>0</v>
      </c>
      <c r="Q44" s="94">
        <f t="shared" si="6"/>
        <v>521.8</v>
      </c>
      <c r="R44" s="94">
        <f t="shared" si="6"/>
        <v>521.8</v>
      </c>
      <c r="S44" s="94">
        <f t="shared" si="6"/>
        <v>11957.1</v>
      </c>
      <c r="T44" s="15"/>
    </row>
    <row r="45" spans="1:20" s="2" customFormat="1" ht="15.75" customHeight="1">
      <c r="A45" s="97" t="s">
        <v>45</v>
      </c>
      <c r="B45" s="181" t="s">
        <v>61</v>
      </c>
      <c r="C45" s="182"/>
      <c r="D45" s="182"/>
      <c r="E45" s="182"/>
      <c r="F45" s="182"/>
      <c r="G45" s="183"/>
      <c r="H45" s="98"/>
      <c r="I45" s="99"/>
      <c r="J45" s="100"/>
      <c r="K45" s="101"/>
      <c r="L45" s="101"/>
      <c r="M45" s="101"/>
      <c r="N45" s="101"/>
      <c r="O45" s="101"/>
      <c r="P45" s="101"/>
      <c r="Q45" s="102"/>
      <c r="R45" s="102"/>
      <c r="S45" s="103"/>
      <c r="T45" s="20"/>
    </row>
    <row r="46" spans="1:20" s="2" customFormat="1" ht="34.5" customHeight="1">
      <c r="A46" s="46" t="s">
        <v>46</v>
      </c>
      <c r="B46" s="179" t="s">
        <v>66</v>
      </c>
      <c r="C46" s="104" t="s">
        <v>62</v>
      </c>
      <c r="D46" s="104" t="s">
        <v>63</v>
      </c>
      <c r="E46" s="104" t="s">
        <v>60</v>
      </c>
      <c r="F46" s="104" t="s">
        <v>12</v>
      </c>
      <c r="G46" s="42">
        <v>6326.3</v>
      </c>
      <c r="H46" s="42">
        <v>0</v>
      </c>
      <c r="I46" s="42">
        <v>0</v>
      </c>
      <c r="J46" s="42">
        <f>G46+I46</f>
        <v>6326.3</v>
      </c>
      <c r="K46" s="42">
        <v>6326.3</v>
      </c>
      <c r="L46" s="42">
        <v>0</v>
      </c>
      <c r="M46" s="42">
        <v>0</v>
      </c>
      <c r="N46" s="42">
        <f>K46+M46</f>
        <v>6326.3</v>
      </c>
      <c r="O46" s="42">
        <v>6279.4</v>
      </c>
      <c r="P46" s="42">
        <v>0</v>
      </c>
      <c r="Q46" s="42">
        <v>0</v>
      </c>
      <c r="R46" s="42">
        <f>O46+Q46</f>
        <v>6279.4</v>
      </c>
      <c r="S46" s="105">
        <f>N46-R46</f>
        <v>46.900000000000546</v>
      </c>
      <c r="T46" s="132" t="s">
        <v>94</v>
      </c>
    </row>
    <row r="47" spans="1:20" s="2" customFormat="1" ht="25.5" customHeight="1" thickBot="1">
      <c r="A47" s="46"/>
      <c r="B47" s="180"/>
      <c r="C47" s="106" t="s">
        <v>62</v>
      </c>
      <c r="D47" s="106" t="s">
        <v>64</v>
      </c>
      <c r="E47" s="106" t="s">
        <v>60</v>
      </c>
      <c r="F47" s="106" t="s">
        <v>12</v>
      </c>
      <c r="G47" s="73">
        <v>0</v>
      </c>
      <c r="H47" s="73">
        <v>0</v>
      </c>
      <c r="I47" s="73">
        <v>6326.3</v>
      </c>
      <c r="J47" s="73">
        <f>G47+I47</f>
        <v>6326.3</v>
      </c>
      <c r="K47" s="73">
        <v>0</v>
      </c>
      <c r="L47" s="73">
        <v>0</v>
      </c>
      <c r="M47" s="73">
        <v>6326.3</v>
      </c>
      <c r="N47" s="73">
        <f>K47+M47</f>
        <v>6326.3</v>
      </c>
      <c r="O47" s="73">
        <v>0</v>
      </c>
      <c r="P47" s="73">
        <v>0</v>
      </c>
      <c r="Q47" s="73">
        <v>6279.4</v>
      </c>
      <c r="R47" s="73">
        <f>O47+Q47</f>
        <v>6279.4</v>
      </c>
      <c r="S47" s="107">
        <f>N47-R47</f>
        <v>46.900000000000546</v>
      </c>
      <c r="T47" s="168"/>
    </row>
    <row r="48" spans="1:20" s="2" customFormat="1" ht="16.5" customHeight="1" thickBot="1">
      <c r="A48" s="95"/>
      <c r="B48" s="150" t="s">
        <v>47</v>
      </c>
      <c r="C48" s="148"/>
      <c r="D48" s="148"/>
      <c r="E48" s="148"/>
      <c r="F48" s="148"/>
      <c r="G48" s="108">
        <f>G46</f>
        <v>6326.3</v>
      </c>
      <c r="H48" s="108">
        <f>H46</f>
        <v>0</v>
      </c>
      <c r="I48" s="62">
        <f>I46+I47</f>
        <v>6326.3</v>
      </c>
      <c r="J48" s="63">
        <f>G48+I48</f>
        <v>12652.6</v>
      </c>
      <c r="K48" s="96">
        <f>K46</f>
        <v>6326.3</v>
      </c>
      <c r="L48" s="108">
        <f>L46</f>
        <v>0</v>
      </c>
      <c r="M48" s="96">
        <f>M46+M47</f>
        <v>6326.3</v>
      </c>
      <c r="N48" s="109">
        <f>K48+M48</f>
        <v>12652.6</v>
      </c>
      <c r="O48" s="63">
        <f>O46+O47</f>
        <v>6279.4</v>
      </c>
      <c r="P48" s="96">
        <f>P46</f>
        <v>0</v>
      </c>
      <c r="Q48" s="63">
        <f>Q46+Q47</f>
        <v>6279.4</v>
      </c>
      <c r="R48" s="96">
        <f>R46+R47</f>
        <v>12558.8</v>
      </c>
      <c r="S48" s="96">
        <f>S46+S47</f>
        <v>93.80000000000109</v>
      </c>
      <c r="T48" s="17"/>
    </row>
    <row r="49" spans="1:20" s="2" customFormat="1" ht="15" customHeight="1" thickBot="1">
      <c r="A49" s="111"/>
      <c r="B49" s="112" t="s">
        <v>21</v>
      </c>
      <c r="C49" s="112"/>
      <c r="D49" s="112"/>
      <c r="E49" s="112"/>
      <c r="F49" s="112"/>
      <c r="G49" s="96">
        <f aca="true" t="shared" si="7" ref="G49:Q49">G44+G48</f>
        <v>17220.5</v>
      </c>
      <c r="H49" s="96">
        <f t="shared" si="7"/>
        <v>0</v>
      </c>
      <c r="I49" s="113">
        <f t="shared" si="7"/>
        <v>7935.9</v>
      </c>
      <c r="J49" s="110">
        <f t="shared" si="7"/>
        <v>25156.4</v>
      </c>
      <c r="K49" s="110">
        <f t="shared" si="7"/>
        <v>17220.5</v>
      </c>
      <c r="L49" s="96">
        <f t="shared" si="7"/>
        <v>0</v>
      </c>
      <c r="M49" s="62">
        <f t="shared" si="7"/>
        <v>7911</v>
      </c>
      <c r="N49" s="110">
        <f t="shared" si="7"/>
        <v>25131.5</v>
      </c>
      <c r="O49" s="110">
        <f t="shared" si="7"/>
        <v>6279.4</v>
      </c>
      <c r="P49" s="96">
        <f t="shared" si="7"/>
        <v>0</v>
      </c>
      <c r="Q49" s="62">
        <f t="shared" si="7"/>
        <v>6801.2</v>
      </c>
      <c r="R49" s="63">
        <f>O49+Q49</f>
        <v>13080.599999999999</v>
      </c>
      <c r="S49" s="96">
        <f>S44+S48</f>
        <v>12050.900000000001</v>
      </c>
      <c r="T49" s="17"/>
    </row>
    <row r="50" spans="1:20" s="3" customFormat="1" ht="15.75" customHeight="1" thickBot="1">
      <c r="A50" s="114"/>
      <c r="B50" s="176" t="s">
        <v>16</v>
      </c>
      <c r="C50" s="177"/>
      <c r="D50" s="177"/>
      <c r="E50" s="177"/>
      <c r="F50" s="177"/>
      <c r="G50" s="115">
        <f aca="true" t="shared" si="8" ref="G50:S50">G49+G27</f>
        <v>27220.5</v>
      </c>
      <c r="H50" s="115">
        <f t="shared" si="8"/>
        <v>10450</v>
      </c>
      <c r="I50" s="115">
        <f t="shared" si="8"/>
        <v>11955.9</v>
      </c>
      <c r="J50" s="115">
        <f t="shared" si="8"/>
        <v>49626.4</v>
      </c>
      <c r="K50" s="115">
        <f t="shared" si="8"/>
        <v>27220.5</v>
      </c>
      <c r="L50" s="115">
        <f t="shared" si="8"/>
        <v>10450</v>
      </c>
      <c r="M50" s="115">
        <f t="shared" si="8"/>
        <v>8854.9</v>
      </c>
      <c r="N50" s="115">
        <f t="shared" si="8"/>
        <v>46525.4</v>
      </c>
      <c r="O50" s="115">
        <f t="shared" si="8"/>
        <v>6279.4</v>
      </c>
      <c r="P50" s="115">
        <f t="shared" si="8"/>
        <v>0</v>
      </c>
      <c r="Q50" s="115">
        <f t="shared" si="8"/>
        <v>6801.2</v>
      </c>
      <c r="R50" s="115">
        <f t="shared" si="8"/>
        <v>13080.599999999999</v>
      </c>
      <c r="S50" s="115">
        <f t="shared" si="8"/>
        <v>33444.8</v>
      </c>
      <c r="T50" s="18"/>
    </row>
    <row r="51" ht="15.75" customHeight="1"/>
    <row r="52" spans="1:20" ht="30.75" customHeight="1">
      <c r="A52" s="171" t="s">
        <v>68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</row>
    <row r="53" ht="22.5" customHeight="1"/>
    <row r="54" ht="12.75">
      <c r="B54" s="5" t="s">
        <v>96</v>
      </c>
    </row>
    <row r="55" ht="12.75">
      <c r="B55" s="5" t="s">
        <v>95</v>
      </c>
    </row>
  </sheetData>
  <sheetProtection/>
  <mergeCells count="42">
    <mergeCell ref="B28:S28"/>
    <mergeCell ref="B29:S29"/>
    <mergeCell ref="T46:T47"/>
    <mergeCell ref="A1:T5"/>
    <mergeCell ref="A52:T52"/>
    <mergeCell ref="B30:S30"/>
    <mergeCell ref="B48:F48"/>
    <mergeCell ref="B50:F50"/>
    <mergeCell ref="B35:F35"/>
    <mergeCell ref="B46:B47"/>
    <mergeCell ref="B45:G45"/>
    <mergeCell ref="K7:M7"/>
    <mergeCell ref="T7:T8"/>
    <mergeCell ref="O7:Q7"/>
    <mergeCell ref="B27:F27"/>
    <mergeCell ref="R7:R8"/>
    <mergeCell ref="S7:S8"/>
    <mergeCell ref="N7:N8"/>
    <mergeCell ref="B9:S9"/>
    <mergeCell ref="B10:S10"/>
    <mergeCell ref="B7:B8"/>
    <mergeCell ref="C7:C8"/>
    <mergeCell ref="F7:F8"/>
    <mergeCell ref="G7:I7"/>
    <mergeCell ref="J7:J8"/>
    <mergeCell ref="A11:A15"/>
    <mergeCell ref="B43:F43"/>
    <mergeCell ref="B44:F44"/>
    <mergeCell ref="A7:A8"/>
    <mergeCell ref="B36:F36"/>
    <mergeCell ref="D7:D8"/>
    <mergeCell ref="E7:E8"/>
    <mergeCell ref="B41:B42"/>
    <mergeCell ref="A41:A42"/>
    <mergeCell ref="T11:T15"/>
    <mergeCell ref="T19:T21"/>
    <mergeCell ref="A39:A40"/>
    <mergeCell ref="B39:B40"/>
    <mergeCell ref="T39:T40"/>
    <mergeCell ref="T31:T33"/>
    <mergeCell ref="B38:E38"/>
    <mergeCell ref="B11:B1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2017-10-06T14:38:40Z</cp:lastPrinted>
  <dcterms:created xsi:type="dcterms:W3CDTF">2008-08-28T13:16:53Z</dcterms:created>
  <dcterms:modified xsi:type="dcterms:W3CDTF">2017-10-06T14:50:10Z</dcterms:modified>
  <cp:category/>
  <cp:version/>
  <cp:contentType/>
  <cp:contentStatus/>
</cp:coreProperties>
</file>