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95" windowHeight="8445" activeTab="0"/>
  </bookViews>
  <sheets>
    <sheet name="Лист1" sheetId="1" r:id="rId1"/>
    <sheet name="Лист2" sheetId="2" r:id="rId2"/>
  </sheets>
  <definedNames>
    <definedName name="_xlnm.Print_Area" localSheetId="0">'Лист1'!$A$2:$P$81</definedName>
  </definedNames>
  <calcPr fullCalcOnLoad="1"/>
</workbook>
</file>

<file path=xl/comments1.xml><?xml version="1.0" encoding="utf-8"?>
<comments xmlns="http://schemas.openxmlformats.org/spreadsheetml/2006/main">
  <authors>
    <author>User</author>
  </authors>
  <commentList>
    <comment ref="D37" authorId="0">
      <text>
        <r>
          <rPr>
            <b/>
            <sz val="8"/>
            <rFont val="Tahoma"/>
            <family val="2"/>
          </rPr>
          <t xml:space="preserve">ПСД 100 000,00 р,
Дворы 231 010,00р. + 1 846 990,00р.        </t>
        </r>
      </text>
    </comment>
    <comment ref="D47" authorId="0">
      <text>
        <r>
          <rPr>
            <b/>
            <sz val="8"/>
            <rFont val="Tahoma"/>
            <family val="2"/>
          </rPr>
          <t>Дороги + ПСД</t>
        </r>
      </text>
    </comment>
    <comment ref="D50" authorId="0">
      <text>
        <r>
          <rPr>
            <b/>
            <sz val="8"/>
            <rFont val="Tahoma"/>
            <family val="2"/>
          </rPr>
          <t xml:space="preserve">ПСД 100 000,00 р,
Дворы 231 010,00р. + 1 846 990,00р.        </t>
        </r>
      </text>
    </comment>
    <comment ref="D60" authorId="0">
      <text>
        <r>
          <rPr>
            <b/>
            <sz val="8"/>
            <rFont val="Tahoma"/>
            <family val="2"/>
          </rPr>
          <t xml:space="preserve">ПСД 100 000,00 р,
Дворы 231 010,00р. + 1 846 990,00р.        </t>
        </r>
      </text>
    </comment>
    <comment ref="D63" authorId="0">
      <text>
        <r>
          <rPr>
            <b/>
            <sz val="8"/>
            <rFont val="Tahoma"/>
            <family val="2"/>
          </rPr>
          <t>Дороги + ПСД</t>
        </r>
      </text>
    </comment>
  </commentList>
</comments>
</file>

<file path=xl/sharedStrings.xml><?xml version="1.0" encoding="utf-8"?>
<sst xmlns="http://schemas.openxmlformats.org/spreadsheetml/2006/main" count="157" uniqueCount="84">
  <si>
    <t>№ п/п</t>
  </si>
  <si>
    <t>Наименование муниципальной программы</t>
  </si>
  <si>
    <t>в т.ч. по источникам финансирования</t>
  </si>
  <si>
    <t>Областной бюджет</t>
  </si>
  <si>
    <t>Местный бюджет</t>
  </si>
  <si>
    <t>ИТОГО по всем муниципальным программам:</t>
  </si>
  <si>
    <t>Сумма, тыс.  руб.</t>
  </si>
  <si>
    <t>Прочие</t>
  </si>
  <si>
    <t xml:space="preserve">Муниципальная программа 
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
</t>
  </si>
  <si>
    <t xml:space="preserve">Подпрограмма «Развитие культуры в муниципальном образовании Мгинское городское
поселение Кировского муниципального района Ленинградской области» 
</t>
  </si>
  <si>
    <t xml:space="preserve">Подпрограмма «Развитие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 
</t>
  </si>
  <si>
    <t>9.1.</t>
  </si>
  <si>
    <t>9.2.</t>
  </si>
  <si>
    <t>10.1.</t>
  </si>
  <si>
    <t>10.2.</t>
  </si>
  <si>
    <t>Подпрограмма «Пожарная безопасность в муниципальном образовании  Мгинское городское поселение»</t>
  </si>
  <si>
    <t xml:space="preserve">Подпрограмма «Осуществление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 </t>
  </si>
  <si>
    <t xml:space="preserve">Подпрограмма "Содержание, 
проектирование, капитальный ремонт 
и ремонт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
</t>
  </si>
  <si>
    <t xml:space="preserve">Подпрограмма  «Безопасность дорожного движения»
</t>
  </si>
  <si>
    <t>Муниципальная программа</t>
  </si>
  <si>
    <t xml:space="preserve">Муниципальная программа </t>
  </si>
  <si>
    <r>
      <t xml:space="preserve">«Развитие субъектов малого и среднего предпринимательства </t>
    </r>
    <r>
      <rPr>
        <i/>
        <sz val="12"/>
        <rFont val="Times New Roman"/>
        <family val="1"/>
      </rPr>
      <t>муниципального образования Мгинское городское поселение Кировского муниципального района Ленинградской области на 2014-2016 годы»</t>
    </r>
  </si>
  <si>
    <t>№</t>
  </si>
  <si>
    <t xml:space="preserve"> п/п</t>
  </si>
  <si>
    <t>Плановые показатели</t>
  </si>
  <si>
    <t>Фактическое исполнение</t>
  </si>
  <si>
    <t>Исполнение в %  (примечание)</t>
  </si>
  <si>
    <r>
      <t xml:space="preserve">« Жилищно-коммунальное хозяйство и техническое обеспечение на территории </t>
    </r>
    <r>
      <rPr>
        <b/>
        <i/>
        <sz val="14"/>
        <rFont val="Times New Roman"/>
        <family val="1"/>
      </rPr>
      <t>муниципального образования Мгинское городское поселение Кировского муниципального района Ленинградской области"</t>
    </r>
  </si>
  <si>
    <t>Муниципальная программа "Обеспечение безопасности, жизнедеятельности на территории МО Мгинское городское поселение"</t>
  </si>
  <si>
    <t xml:space="preserve">Муниципальная программа "Содержание  и развитие автомобильных дорог общего пользования местного значения в границах населенных пунктов  </t>
  </si>
  <si>
    <t>Муниципальная программа "Газоснабжение и газификация муниципального образования  Мгинское городское поселение Кировского муниципального района Ленинградской области»"</t>
  </si>
  <si>
    <t>"Развитие культуры,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t>
  </si>
  <si>
    <t xml:space="preserve">Муниципальная я программа </t>
  </si>
  <si>
    <t>«Развитие части территории г.п. Мга,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t>
  </si>
  <si>
    <t>«Развитие части территории муниципального образования  Мгинское городское поселение Кировского муниципального района Ленинградской области»"</t>
  </si>
  <si>
    <t>«Переселение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t>
  </si>
  <si>
    <t>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t>
  </si>
  <si>
    <r>
      <t xml:space="preserve">«Борьба с борщевиком сосновского на </t>
    </r>
    <r>
      <rPr>
        <b/>
        <sz val="14"/>
        <rFont val="Times New Roman"/>
        <family val="1"/>
      </rPr>
      <t>территории муниципального образования Мгинское городское поселение Кировского муниципального района Ленинградской области»</t>
    </r>
  </si>
  <si>
    <t xml:space="preserve">Муниципальная программа  "Газоснабжение и газификация муниципального образования  Мгинское городское поселение Кировского муниципального района Ленинградской области»"          </t>
  </si>
  <si>
    <t>8.2.</t>
  </si>
  <si>
    <t>81.</t>
  </si>
  <si>
    <t>«Безопасный город»  на территории муниципального образования Мгинское городское поселение Кировского муниципального района Ленинградской области</t>
  </si>
  <si>
    <t>«Устойчивое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t>
  </si>
  <si>
    <t>«Проведение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   на  2017 год»</t>
  </si>
  <si>
    <t xml:space="preserve">Фактическое исполнение </t>
  </si>
  <si>
    <t xml:space="preserve">% исполнения </t>
  </si>
  <si>
    <t>экономия с конк. процедуры</t>
  </si>
  <si>
    <t>Федеральный бюджет</t>
  </si>
  <si>
    <t xml:space="preserve">Достигнутые целевые показатели от реализации программы </t>
  </si>
  <si>
    <t>Оценка эффективности</t>
  </si>
  <si>
    <t xml:space="preserve">Причины неисполь-зования средств </t>
  </si>
  <si>
    <t>высокий  уровень</t>
  </si>
  <si>
    <t>низкий уровень</t>
  </si>
  <si>
    <t>заключение муниципального контракта в 2017, срок исполнения контракта в 25.01.2018, оплата в 2018</t>
  </si>
  <si>
    <t>удволетворительный уровень</t>
  </si>
  <si>
    <t>заявки на субсидии не поступали</t>
  </si>
  <si>
    <t xml:space="preserve">
«Развитие части территории муниципального образования  Мгинское городское поселение Кировского муниципального района Ленинградской области»"
</t>
  </si>
  <si>
    <t xml:space="preserve">
«Содействие развитию части территории г.п. Мга, являющегося администратвным центром муниципального образования Мгинское городское поселение Кировского муниципального района Ленинградской области»
</t>
  </si>
  <si>
    <t xml:space="preserve">
«Борьба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
</t>
  </si>
  <si>
    <t xml:space="preserve">
«Развитие субъектов малого и среднего предпринимательства муниципального образования Мгинское городское поселение Кировского муниципального района Ленинградской области»
</t>
  </si>
  <si>
    <t xml:space="preserve">
«Жилищно-коммунальное хозяйство и техническое обеспечение на территории муниципального образования Мгинское городское поселение Кировского муниципального района Ленинградской области"
</t>
  </si>
  <si>
    <t xml:space="preserve">
"Развитие культуры,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
</t>
  </si>
  <si>
    <t xml:space="preserve">«Обеспечение безопасности жизнедеятельности населения на территории муниципального образования Мгинское городское  поселение» 
</t>
  </si>
  <si>
    <t xml:space="preserve">
«Содержание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
</t>
  </si>
  <si>
    <t xml:space="preserve"> Оценка эффективности реализации муниципальных программ (подпрограмм) муниципального образования Мгинское городское поселение Кировского муниципального района Ленинградской области за 2017 год
</t>
  </si>
  <si>
    <t>1. Уничтожение борщевика на землях населённых пунктов, входящих в состав МО  Мгинское городское поселение: химический метод - 10га.
2. Ликвидирована угроза неконтролируемого распространения борщевика на всей территории МО  Мгинское городское поселение:  оценка эффективности проведенных химических мероприятий после каждой обработки.
3. Исключены случаи травматизма среди населения.
Целевые показатели достигнуты.</t>
  </si>
  <si>
    <t>1. Сохранен кадровый потенциал.
2.Укреплена материально-техническая база учреждения: преобоетен в лизинг автомобиль RENAULT DASTER - 1 шт., сканер - 1 шт, системный блок - 1 шт. Целевые показатели достигнуты полностью.</t>
  </si>
  <si>
    <t xml:space="preserve">1. На территории г.п. Мга установлены камеры подсистем видеонаблюжения в  количестве 18 штук.  2. Снизился уровнь преступности в г.п. Мга. Целевые показатели достигнуты полностью.
</t>
  </si>
  <si>
    <t xml:space="preserve">
1. Строительство системы водоснабжения деревни Сологубовка, деревни  Лезье, в т.ч.строительство  магистральных водопроводных сетей  1 195 м.п.
2.  Повысился уровень развития социальной инфраструктуры и инженерного обустройства сельских территорий. Целевые показатели достигнуты полностью.</t>
  </si>
  <si>
    <t>1.Произведен ремонт дорог и дворов: д. Войтолово от д. № 49 в сторону увеличения 170 м, д. Муя по ул. Клубная от д. № 13 в сторону увеличения 150 м, в д. Пухолово от д. № 8 в сторону уменьшения 184 м,  д. Турышкино в сторону ж/д платформы 120 м, п. Михайловский по 2 линии от д. № 24 в сторону увеличения 220 м, п. Апраксин по ул. Школьная от д. № 18б в сторону уменьшения 190 м, п.ст. Сологубовка от д. № 35 в сторону уменьшения 280 м, п. Новая Малукса  по ул. Лесная от д.№ 13 до д. № 20 - 110 м, д. Березовка по ул. 4-ая Западная от д. №1 в сторону увеличения 224 м, д. Иваново к пожарному водоему и контейнерной площадке 145м, д. Кирсино от д. №40 в сторону увеличения 224м.
2. Население обеспечено чистой и качественной питьевой водой, осуществлено обеспечение противопожарной безопасности жилых домов и строений: осуществлен ремонт  колодцев в п. Старая Малукса (2 шт.), в д. Славянка (1 шт.), в п. Новая Малукса (1 шт.), устройство пожарного водозабора из р. Мга в д. Сологубовка, устройство пожарного водозабора в д. Сологубовка.
3. Осуществлено ограждение детской игровой площадки в д. Пухолово установлено 48 п.м. металлических ограждений, произведено оборудование основания детской игровой площадки в д. Муя., организация уличного освещения в п.ст. Сологубовка.
Целевые показатели полностью достигнуты.</t>
  </si>
  <si>
    <t xml:space="preserve"> 
Снизилась аварийность и уменьшилось количество случаев травмирования пешеходов, 
обеспечена безопасность дорожного движения,  созданы благоприятные условия для проживания граждан в г.п. Мга, обеспечно соответствие технических характеристик автомобильных дорог нормативным требованиям, осуществлен ремонт тротуара по Советскому пр. в г.п. Мга от ул. Пролетарская до ул. Майора Жаринова - 299,5 кв.м, ремонт тротуара по ул. Димитрова в г.п. Мга от д. №11 до ул. Колпинская - 357,5 кв.м. Целевые показатели полностью достигнуты.</t>
  </si>
  <si>
    <t xml:space="preserve">В течении 2017 года заявки на субсидии от представителей субъектов малого и среднего предпринемательства не поступали поэтому целеые показатели не достигнуты.
      </t>
  </si>
  <si>
    <t>1.Выполнены работы по созданию противопожарного разрыва в населенных пунктах: оборудование минерализованных полос (вспашка старопахотных земель трактором с плугом с доуглублением до 40 см на почвах: средних, ширина полосы до 1,4 метра -7,1 км из них д. Муя 1,95 км, д.Турышкино 1,5 км, д. Лезье 2,15км, д. Войтолово 1,5 км. 2. Выполнен ремонт пожарных водоемов: п. Новая Малукса: ул., Фомина (у здания Березовского лесничества), ул. Заречная д.1;д. Лезье за д.43, д. Славянка в районе д.1 по ул. Луговая. 3. Произведена установка пожарного гидранта в районе д. 5 и д. 7 по ул. Боровая, ремонт пожарного гидранта на водопроводных сетях у д. 32 по ул. Новоселов и оборудование патрубка (врезка в водонапорную башню, для осуществления забора воды в целях пожаротушения) в п. Старая Малукса. 4. Оборудован пожарный водоем в п. Новая Малукса по ул. Лесная, у д. 20. 4. Содержание пожарных знаков на территории МО Мгинское городское поселение в количестве 97 шт. 5. Выполнены  работы по содержанию пожарных водоемов. Целевые показатели достигнуты полностью.</t>
  </si>
  <si>
    <t>Увеличилось количество посещений (по сравнению с 2016 годом):   -культурно-досуговых мероприятий  на 1 %, театрально-концертных мероприятий на 1%.  Увеличилась доля  детей, привлекаемых к участию в творческих мероприятиях на 1% .  Повысился уровнь удовлетворенности жителей  МО Мгинское городское поселение качеством предоставления государственных и муниципальных услуг в сфере культуры на 5%. Целевые показатели полностью достигнуты.</t>
  </si>
  <si>
    <t>Повысился уровень готовности необходимых сил и средств для защиты населения и территории МО Мгинское городское поселение от чрезвычайных ситуаций: создание и организация деятельности аварийно - спасательных служб, обучение должностных лиц. Целевые показатели достигнуты полностью.</t>
  </si>
  <si>
    <t>Повысился уровень обеспечения безопасности жизнедеятельности населения на территории МО Мгинское городское поселение. Целевые показатели достигнуты полностью.</t>
  </si>
  <si>
    <t>1. Увеличена протяженность автомобильных дорог общего пользования местного значения в границах населенных пунктов, на которых выполнен ремонт, капитальный ремонт в целях обеспечения соответствия технических характеристик отремонтированных дорог нормативным требованиям.
2. Снизилась аварийность и обеспечена сохранность отремонтированных дорог.
3. Обеспечена безопасность дорожного движения.
4. Повысился уровень комфортности проживания граждан.
Целевые показатели достигнуты полностью.</t>
  </si>
  <si>
    <t>1. Выполнен ремонт участка автомобильной дороги по ул. Связи в г.п. Мга - 511,5 п.м.
2. Выполнен ремонт участка автомобильной дороги по ул. Спортивной (от Советского пр. в сторону ж.д. №56) в г.п. Мга -273,5 п.м.
3. Выполнен ремонт участка автомобильной дороги по ул. Ленинградской (от шоссе Революции до ул. Маяковского) в г.п. Мга - 109,5 п.м.
4. Выполнен ремонт участка автомобильной дороги по ул. Ленинградской (от ул. Маяковского до дома №29) в г.п. Мга- 175,8 п.м.
5. Осуществлено содержание автомобильных дорог МО Мгинское городское поселение. Целевые показатели полностью достигнуты.</t>
  </si>
  <si>
    <t xml:space="preserve">1. Выполнены работы по благоустройству территории МО Мгинское городское поселение:  -усовершенствованное покрытие 14,744 тыс. кв.м; - не усовершенствованное покрытие 13,046 тыс.кв.м; - газоны 6,495 тыс.кв.м..
2. Осуществлено содержание мест захоронения: сбор и вывоз мусора 88т. с 394 кв.м., благоустройство общественных муниципальных кладбищ - снос и вынос деревьев 19 шт., устройство дорожек 1500 кв.м., доставка песка 200 куб.м. 
3. Выполнены работы по благоустройству территории МО Мгинское городское поселение: - усовершенствованное покрытие 14,744 тыс. кв.м.; -  не усовершенствованное покрытие 13,046 тыс.кв.м.; - газоны  6,495 тыс. кв.м
4. Выполнены работы по энерго-сервисному контракту.
5. Осуществлен сбор с 1082 кв.м. и вывоз мусора  259 т. (500,34) с общественных муниципальных кладбищ: г.п. Мга, ул. Донецкая, ул. Ленинградская; д. Сологубовка, пос. Старая и Новая Малукса.                                                        6. Оборудование контейнерной площадки у д. № 9 по ул. Пролетарской г.п. Мга. - 1000 м³. 
7. Ограждение и оборудование мусоросборника на кладбище д. Сологубовка.                                                            8. Выполнены работы  по обслуживанию уличного освещения населенных пунктов МО Мгинское городское поселение. Целевые показатели полностью достигнуты.                       </t>
  </si>
  <si>
    <t xml:space="preserve">Осуществлено техническое обслуживание распределительных газопроводов, находящихся в собственности МО Мгинское городское поселение: распределительный газопровод к индивидуальным жилым домам по ул.Пушкинская, ул.Тосненская, обслуживание газопровода.
Выполнение работ по исследованию режимов работы газотрубопроводов д. Петрово, д. Турышкино, д. Муя, п. Старая Малукса, п. Новая Малукса Кировского района Ленинградской области плнируется осуществить в 1 квартале 2018.
Целевые показатели не достигнуты.  </t>
  </si>
  <si>
    <t>Выполнен капитальный ремонт зрительного зала, в том числе замена оборудования и зрительских кресел МКУК "КДЦ Мга", расположенного по адресу: п.Мга, ул.Спортивного д.4.  Улучшилось качество услуг, предоставляемых учреждениями культуры МО Мгинское городское поселение: увеличилось количество посещений культурно-досуговых и театрально-концертных мероприятий.   2017 год в России объявлен годом экологии. МКУК «Культурно-Досуговый центр «Мга» провел 18 мероприятий по данной тематике, на которых присутствовало 1809 человек. Для детей в 2017 году состоялись 104 игровые программы, на которых присутствовало 2671 человек.  Силами участников художественной самодеятельности были проведены 39 концертов, на которых присутствовало 3085 человек. Проведено 17 дискотек (16 платных), что на 425 % больше показателей предыдущего года, где присутствовало 531 человек (477 человек на платных дискотеках). Состоялись 23 мероприятия, направленных на пропаганду семейных ценностей и здорового образа жизни, на которых присутствовало 1164 человек. Организовано 72 мероприятия патриотической направленности, на которых присутствовали 5036 человек. Состоялось 20 мероприятий по профилактике наркомании, табакокурения, вредных привычек, на которых присутствовало 440 человек. Целевые показатели полностью достигнуты.</t>
  </si>
  <si>
    <t>Численность жителей МО Мгинское городское поселение, активно занимающихся физической культурой и массовым спортом по месту жительства, в спортивных секциях и клубах составила 97 человек. 
Количество спортсменов, участвующих в первенствах района и поселения за 2017 год составило 85 человек. 
Целевые показатели полностью достигнуты.</t>
  </si>
  <si>
    <t>1. Осуществлена установка дорожных знаков: предупреждающие знаки 1 шт., знаки приоритета 13 шт., стойки металлические оцинкованные D76, L 4,5м -14 шт. 
2. Осуществлена установка пешеходного ограждения на перекрестке у администрации: пешеходное ограждение ПО -1 «Крест» 220 п.м., заливка бетона дорожнлго класса В7,5 (М100) - 3,1 куб.м., подсыпка щебенем из природного камня фракция 20-40 -1 куб.м.
Целевые показатели полностью достигнуты.</t>
  </si>
  <si>
    <t xml:space="preserve">1. Осуществлен капитальный ремонт котла ДКВР 2,5/13 в пос. Старая Малукса -1 шт. 
2. Выполнен ремонт участка ТС и ГВС от ТК -5 до жилого дома № 48 по шоссе Революции г.п. Мга - 63,2 п.м.
3. Произведена замена участка магистральной тепловой сети от ТК -5 до ТК-10 (котельная по ул. Маяковского, 4-а) г.п. Мга. - 422 п.м. 
Целевые показатели полностью достигнуты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</si>
</sst>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6">
    <font>
      <sz val="10"/>
      <name val="Arial Cyr"/>
      <family val="0"/>
    </font>
    <font>
      <sz val="10"/>
      <name val="Times New Roman"/>
      <family val="1"/>
    </font>
    <font>
      <sz val="12"/>
      <name val="Times New Roman"/>
      <family val="1"/>
    </font>
    <font>
      <sz val="12"/>
      <name val="Arial Cyr"/>
      <family val="0"/>
    </font>
    <font>
      <b/>
      <sz val="12"/>
      <name val="Times New Roman"/>
      <family val="1"/>
    </font>
    <font>
      <b/>
      <sz val="10"/>
      <name val="Times New Roman"/>
      <family val="1"/>
    </font>
    <font>
      <b/>
      <i/>
      <sz val="10"/>
      <name val="Times New Roman"/>
      <family val="1"/>
    </font>
    <font>
      <b/>
      <sz val="8"/>
      <name val="Tahoma"/>
      <family val="2"/>
    </font>
    <font>
      <sz val="8"/>
      <name val="Arial Cyr"/>
      <family val="0"/>
    </font>
    <font>
      <b/>
      <sz val="16"/>
      <name val="Times New Roman"/>
      <family val="1"/>
    </font>
    <font>
      <b/>
      <i/>
      <sz val="12"/>
      <name val="Times New Roman"/>
      <family val="1"/>
    </font>
    <font>
      <u val="single"/>
      <sz val="10"/>
      <color indexed="12"/>
      <name val="Arial Cyr"/>
      <family val="0"/>
    </font>
    <font>
      <u val="single"/>
      <sz val="10"/>
      <color indexed="36"/>
      <name val="Arial Cyr"/>
      <family val="0"/>
    </font>
    <font>
      <b/>
      <sz val="14"/>
      <name val="Times New Roman"/>
      <family val="1"/>
    </font>
    <font>
      <b/>
      <i/>
      <sz val="14"/>
      <name val="Times New Roman"/>
      <family val="1"/>
    </font>
    <font>
      <i/>
      <sz val="12"/>
      <name val="Times New Roman"/>
      <family val="1"/>
    </font>
    <font>
      <sz val="14"/>
      <name val="Times New Roman"/>
      <family val="1"/>
    </font>
    <font>
      <i/>
      <sz val="14"/>
      <name val="Times New Roman"/>
      <family val="1"/>
    </font>
    <font>
      <sz val="11"/>
      <name val="Times New Roman"/>
      <family val="1"/>
    </font>
    <font>
      <sz val="11"/>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thin"/>
      <right style="thin"/>
      <top style="thin"/>
      <bottom>
        <color indexed="63"/>
      </botto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style="medium"/>
    </border>
    <border>
      <left>
        <color indexed="63"/>
      </left>
      <right style="thin"/>
      <top style="thin"/>
      <bottom style="thin"/>
    </border>
    <border>
      <left>
        <color indexed="63"/>
      </left>
      <right>
        <color indexed="63"/>
      </right>
      <top>
        <color indexed="63"/>
      </top>
      <bottom style="thin"/>
    </border>
    <border>
      <left style="medium"/>
      <right style="medium"/>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medium"/>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medium"/>
      <right style="medium"/>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7">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16" fillId="0" borderId="10" xfId="0" applyFont="1" applyBorder="1" applyAlignment="1">
      <alignment vertical="top" wrapText="1"/>
    </xf>
    <xf numFmtId="0" fontId="16" fillId="0" borderId="11" xfId="0" applyFont="1" applyBorder="1" applyAlignment="1">
      <alignment vertical="top" wrapText="1"/>
    </xf>
    <xf numFmtId="0" fontId="14" fillId="0" borderId="12" xfId="0" applyFont="1" applyBorder="1" applyAlignment="1">
      <alignment horizontal="left" vertical="top" wrapText="1"/>
    </xf>
    <xf numFmtId="0" fontId="13" fillId="0" borderId="13" xfId="0" applyFont="1" applyBorder="1" applyAlignment="1">
      <alignment horizontal="left" vertical="top" wrapText="1"/>
    </xf>
    <xf numFmtId="0" fontId="14" fillId="0" borderId="13" xfId="0" applyFont="1" applyBorder="1" applyAlignment="1">
      <alignment horizontal="left" vertical="top" wrapText="1"/>
    </xf>
    <xf numFmtId="0" fontId="16" fillId="0" borderId="13" xfId="0" applyFont="1" applyBorder="1" applyAlignment="1">
      <alignment vertical="top" wrapText="1"/>
    </xf>
    <xf numFmtId="0" fontId="16" fillId="0" borderId="13" xfId="0" applyFont="1" applyBorder="1" applyAlignment="1">
      <alignment wrapText="1"/>
    </xf>
    <xf numFmtId="0" fontId="17" fillId="0" borderId="13" xfId="0" applyFont="1" applyBorder="1" applyAlignment="1">
      <alignment vertical="top" wrapText="1"/>
    </xf>
    <xf numFmtId="0" fontId="2" fillId="0" borderId="12" xfId="0" applyFont="1" applyBorder="1" applyAlignment="1">
      <alignment vertical="top" wrapText="1"/>
    </xf>
    <xf numFmtId="0" fontId="13" fillId="0" borderId="12" xfId="0" applyFont="1" applyBorder="1" applyAlignment="1">
      <alignment vertical="top" wrapText="1"/>
    </xf>
    <xf numFmtId="0" fontId="14" fillId="0" borderId="12" xfId="0" applyFont="1" applyBorder="1" applyAlignment="1">
      <alignment vertical="top" wrapText="1"/>
    </xf>
    <xf numFmtId="165" fontId="4" fillId="33" borderId="14" xfId="0" applyNumberFormat="1" applyFont="1" applyFill="1" applyBorder="1" applyAlignment="1">
      <alignment horizontal="center" vertical="center" wrapText="1"/>
    </xf>
    <xf numFmtId="0" fontId="4" fillId="10" borderId="15" xfId="0" applyFont="1" applyFill="1" applyBorder="1" applyAlignment="1">
      <alignment horizontal="center" vertical="center" wrapText="1"/>
    </xf>
    <xf numFmtId="0" fontId="0" fillId="34" borderId="0" xfId="0" applyFill="1" applyAlignment="1">
      <alignment/>
    </xf>
    <xf numFmtId="0" fontId="16" fillId="0" borderId="0" xfId="0" applyFont="1" applyAlignment="1">
      <alignment/>
    </xf>
    <xf numFmtId="165" fontId="4" fillId="33" borderId="16" xfId="0" applyNumberFormat="1" applyFont="1" applyFill="1" applyBorder="1" applyAlignment="1">
      <alignment horizontal="center" vertical="center" wrapText="1"/>
    </xf>
    <xf numFmtId="165" fontId="20" fillId="33" borderId="14" xfId="0" applyNumberFormat="1" applyFont="1" applyFill="1" applyBorder="1" applyAlignment="1">
      <alignment horizontal="center" vertical="center" wrapText="1"/>
    </xf>
    <xf numFmtId="164" fontId="20" fillId="33" borderId="14"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10" borderId="20"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10" borderId="23" xfId="0" applyFont="1" applyFill="1" applyBorder="1" applyAlignment="1">
      <alignment horizontal="center" vertical="center" wrapText="1"/>
    </xf>
    <xf numFmtId="164" fontId="18" fillId="34" borderId="24" xfId="0" applyNumberFormat="1" applyFont="1" applyFill="1" applyBorder="1" applyAlignment="1">
      <alignment horizontal="left" vertical="top" wrapText="1"/>
    </xf>
    <xf numFmtId="0" fontId="19" fillId="34" borderId="25" xfId="0" applyFont="1" applyFill="1" applyBorder="1" applyAlignment="1">
      <alignment horizontal="left" vertical="top" wrapText="1"/>
    </xf>
    <xf numFmtId="0" fontId="19" fillId="34" borderId="26" xfId="0" applyFont="1" applyFill="1" applyBorder="1" applyAlignment="1">
      <alignment horizontal="left" vertical="top" wrapText="1"/>
    </xf>
    <xf numFmtId="0" fontId="3" fillId="0" borderId="15" xfId="0" applyFont="1" applyBorder="1" applyAlignment="1">
      <alignment horizontal="center"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1" fillId="0" borderId="17" xfId="0" applyFont="1" applyBorder="1" applyAlignment="1">
      <alignment horizontal="right" vertical="center" wrapText="1"/>
    </xf>
    <xf numFmtId="0" fontId="4" fillId="33" borderId="27" xfId="0" applyFont="1" applyFill="1" applyBorder="1" applyAlignment="1">
      <alignment horizontal="right" vertical="center" wrapText="1"/>
    </xf>
    <xf numFmtId="0" fontId="4" fillId="33" borderId="28" xfId="0" applyFont="1" applyFill="1" applyBorder="1" applyAlignment="1">
      <alignment horizontal="right" vertical="center" wrapText="1"/>
    </xf>
    <xf numFmtId="0" fontId="4" fillId="10" borderId="29"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wrapText="1"/>
    </xf>
    <xf numFmtId="0" fontId="16" fillId="0" borderId="10" xfId="0" applyFont="1" applyBorder="1" applyAlignment="1">
      <alignment vertical="top" wrapText="1"/>
    </xf>
    <xf numFmtId="0" fontId="16" fillId="0" borderId="31" xfId="0" applyFont="1" applyBorder="1" applyAlignment="1">
      <alignment vertical="top" wrapText="1"/>
    </xf>
    <xf numFmtId="0" fontId="16" fillId="0" borderId="11" xfId="0" applyFont="1" applyBorder="1" applyAlignment="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xf numFmtId="0" fontId="1" fillId="4" borderId="0" xfId="0" applyFont="1" applyFill="1" applyAlignment="1">
      <alignment horizontal="center" vertical="center" wrapText="1"/>
    </xf>
    <xf numFmtId="0" fontId="4" fillId="4" borderId="17" xfId="0" applyFont="1" applyFill="1" applyBorder="1" applyAlignment="1">
      <alignment horizontal="center" vertical="center" wrapText="1"/>
    </xf>
    <xf numFmtId="0" fontId="10" fillId="4" borderId="32" xfId="0" applyFont="1" applyFill="1" applyBorder="1" applyAlignment="1">
      <alignment horizontal="center" vertical="center" wrapText="1"/>
    </xf>
    <xf numFmtId="165" fontId="4" fillId="4" borderId="32" xfId="0" applyNumberFormat="1" applyFont="1" applyFill="1" applyBorder="1" applyAlignment="1">
      <alignment horizontal="center" vertical="center" wrapText="1"/>
    </xf>
    <xf numFmtId="164" fontId="4" fillId="4" borderId="33" xfId="0" applyNumberFormat="1" applyFont="1" applyFill="1" applyBorder="1" applyAlignment="1">
      <alignment horizontal="center" vertical="center" wrapText="1"/>
    </xf>
    <xf numFmtId="164" fontId="18" fillId="4" borderId="34" xfId="0" applyNumberFormat="1" applyFont="1" applyFill="1" applyBorder="1" applyAlignment="1">
      <alignment horizontal="left" vertical="top" wrapText="1"/>
    </xf>
    <xf numFmtId="164" fontId="18" fillId="4" borderId="24" xfId="0" applyNumberFormat="1" applyFont="1" applyFill="1" applyBorder="1" applyAlignment="1">
      <alignment horizontal="left" vertical="top" wrapText="1"/>
    </xf>
    <xf numFmtId="0" fontId="4" fillId="4" borderId="18" xfId="0" applyFont="1" applyFill="1" applyBorder="1" applyAlignment="1">
      <alignment horizontal="center" vertical="center" wrapText="1"/>
    </xf>
    <xf numFmtId="0" fontId="1" fillId="4" borderId="15" xfId="0" applyFont="1" applyFill="1" applyBorder="1" applyAlignment="1">
      <alignment horizontal="left" vertical="center" wrapText="1"/>
    </xf>
    <xf numFmtId="165" fontId="1" fillId="4" borderId="15" xfId="0" applyNumberFormat="1" applyFont="1" applyFill="1" applyBorder="1" applyAlignment="1">
      <alignment horizontal="center" vertical="center" wrapText="1"/>
    </xf>
    <xf numFmtId="164" fontId="1" fillId="4" borderId="22" xfId="0" applyNumberFormat="1" applyFont="1" applyFill="1" applyBorder="1" applyAlignment="1">
      <alignment horizontal="center" vertical="center" wrapText="1"/>
    </xf>
    <xf numFmtId="0" fontId="19" fillId="4" borderId="21" xfId="0" applyFont="1" applyFill="1" applyBorder="1" applyAlignment="1">
      <alignment horizontal="left" vertical="top" wrapText="1"/>
    </xf>
    <xf numFmtId="0" fontId="19" fillId="4" borderId="25" xfId="0" applyFont="1" applyFill="1" applyBorder="1" applyAlignment="1">
      <alignment horizontal="left" vertical="top" wrapText="1"/>
    </xf>
    <xf numFmtId="0" fontId="1" fillId="4" borderId="15" xfId="0" applyFont="1" applyFill="1" applyBorder="1" applyAlignment="1">
      <alignment horizontal="right" vertical="center" wrapText="1"/>
    </xf>
    <xf numFmtId="0" fontId="19" fillId="4" borderId="22" xfId="0" applyFont="1" applyFill="1" applyBorder="1" applyAlignment="1">
      <alignment horizontal="left" vertical="top" wrapText="1"/>
    </xf>
    <xf numFmtId="0" fontId="19" fillId="4" borderId="26" xfId="0" applyFont="1" applyFill="1" applyBorder="1" applyAlignment="1">
      <alignment horizontal="left" vertical="top" wrapText="1"/>
    </xf>
    <xf numFmtId="164" fontId="18" fillId="4" borderId="27" xfId="0" applyNumberFormat="1" applyFont="1" applyFill="1" applyBorder="1" applyAlignment="1">
      <alignment horizontal="left" vertical="top" wrapText="1"/>
    </xf>
    <xf numFmtId="164" fontId="18" fillId="4" borderId="10" xfId="0" applyNumberFormat="1" applyFont="1" applyFill="1" applyBorder="1" applyAlignment="1">
      <alignment horizontal="left" vertical="top" wrapText="1"/>
    </xf>
    <xf numFmtId="0" fontId="19" fillId="4" borderId="35" xfId="0" applyFont="1" applyFill="1" applyBorder="1" applyAlignment="1">
      <alignment horizontal="left" vertical="top" wrapText="1"/>
    </xf>
    <xf numFmtId="0" fontId="19" fillId="4" borderId="31" xfId="0" applyFont="1" applyFill="1" applyBorder="1" applyAlignment="1">
      <alignment horizontal="left" vertical="top" wrapText="1"/>
    </xf>
    <xf numFmtId="0" fontId="1" fillId="4" borderId="36" xfId="0" applyFont="1" applyFill="1" applyBorder="1" applyAlignment="1">
      <alignment horizontal="right" vertical="center" wrapText="1"/>
    </xf>
    <xf numFmtId="165" fontId="1" fillId="4" borderId="36" xfId="0" applyNumberFormat="1" applyFont="1" applyFill="1" applyBorder="1" applyAlignment="1">
      <alignment horizontal="center" vertical="center" wrapText="1"/>
    </xf>
    <xf numFmtId="164" fontId="1" fillId="4" borderId="37" xfId="0" applyNumberFormat="1" applyFont="1" applyFill="1" applyBorder="1" applyAlignment="1">
      <alignment horizontal="center" vertical="center" wrapText="1"/>
    </xf>
    <xf numFmtId="0" fontId="4" fillId="4" borderId="19" xfId="0" applyFont="1" applyFill="1" applyBorder="1" applyAlignment="1">
      <alignment horizontal="center" vertical="center" wrapText="1"/>
    </xf>
    <xf numFmtId="0" fontId="1" fillId="4" borderId="38" xfId="0" applyFont="1" applyFill="1" applyBorder="1" applyAlignment="1">
      <alignment horizontal="right" vertical="center" wrapText="1"/>
    </xf>
    <xf numFmtId="165" fontId="1" fillId="4" borderId="38" xfId="0" applyNumberFormat="1" applyFont="1" applyFill="1" applyBorder="1" applyAlignment="1">
      <alignment horizontal="center" vertical="center" wrapText="1"/>
    </xf>
    <xf numFmtId="164" fontId="1" fillId="4" borderId="39" xfId="0" applyNumberFormat="1" applyFont="1" applyFill="1" applyBorder="1" applyAlignment="1">
      <alignment horizontal="center" vertical="center" wrapText="1"/>
    </xf>
    <xf numFmtId="0" fontId="19" fillId="4" borderId="40" xfId="0" applyFont="1" applyFill="1" applyBorder="1" applyAlignment="1">
      <alignment horizontal="left" vertical="top" wrapText="1"/>
    </xf>
    <xf numFmtId="0" fontId="19" fillId="4" borderId="11" xfId="0" applyFont="1" applyFill="1" applyBorder="1" applyAlignment="1">
      <alignment horizontal="left" vertical="top" wrapText="1"/>
    </xf>
    <xf numFmtId="164" fontId="4" fillId="4" borderId="22" xfId="0" applyNumberFormat="1" applyFont="1" applyFill="1" applyBorder="1" applyAlignment="1">
      <alignment horizontal="center" vertical="center" wrapText="1"/>
    </xf>
    <xf numFmtId="164" fontId="18" fillId="4" borderId="0" xfId="0" applyNumberFormat="1" applyFont="1" applyFill="1" applyBorder="1" applyAlignment="1">
      <alignment horizontal="left" vertical="top" wrapText="1"/>
    </xf>
    <xf numFmtId="0" fontId="0" fillId="4" borderId="10" xfId="0" applyFill="1" applyBorder="1" applyAlignment="1">
      <alignment horizontal="center" vertical="center" wrapText="1"/>
    </xf>
    <xf numFmtId="165" fontId="1" fillId="4" borderId="22" xfId="0" applyNumberFormat="1" applyFont="1" applyFill="1" applyBorder="1" applyAlignment="1">
      <alignment horizontal="center" vertical="center" wrapText="1"/>
    </xf>
    <xf numFmtId="164" fontId="1" fillId="4" borderId="21" xfId="0" applyNumberFormat="1" applyFont="1" applyFill="1" applyBorder="1" applyAlignment="1">
      <alignment horizontal="center" vertical="center" wrapText="1"/>
    </xf>
    <xf numFmtId="0" fontId="19" fillId="4" borderId="0" xfId="0" applyFont="1" applyFill="1" applyBorder="1" applyAlignment="1">
      <alignment horizontal="left" vertical="top" wrapText="1"/>
    </xf>
    <xf numFmtId="0" fontId="0" fillId="4" borderId="31" xfId="0" applyFill="1" applyBorder="1" applyAlignment="1">
      <alignment horizontal="center" vertical="center" wrapText="1"/>
    </xf>
    <xf numFmtId="164" fontId="1" fillId="4" borderId="34" xfId="0" applyNumberFormat="1" applyFont="1" applyFill="1" applyBorder="1" applyAlignment="1">
      <alignment horizontal="center" vertical="center" wrapText="1"/>
    </xf>
    <xf numFmtId="0" fontId="19" fillId="4" borderId="41" xfId="0" applyFont="1" applyFill="1" applyBorder="1" applyAlignment="1">
      <alignment horizontal="left" vertical="top" wrapText="1"/>
    </xf>
    <xf numFmtId="0" fontId="0" fillId="4" borderId="11" xfId="0" applyFill="1" applyBorder="1" applyAlignment="1">
      <alignment horizontal="center" vertical="center" wrapText="1"/>
    </xf>
    <xf numFmtId="16" fontId="1" fillId="4" borderId="17" xfId="0" applyNumberFormat="1" applyFont="1" applyFill="1" applyBorder="1" applyAlignment="1">
      <alignment horizontal="right" vertical="center" wrapText="1"/>
    </xf>
    <xf numFmtId="0" fontId="6" fillId="4" borderId="42" xfId="0" applyFont="1" applyFill="1" applyBorder="1" applyAlignment="1">
      <alignment horizontal="center" vertical="center" wrapText="1"/>
    </xf>
    <xf numFmtId="165" fontId="5" fillId="4" borderId="42" xfId="0" applyNumberFormat="1" applyFont="1" applyFill="1" applyBorder="1" applyAlignment="1">
      <alignment horizontal="center" vertical="center" wrapText="1"/>
    </xf>
    <xf numFmtId="164" fontId="5" fillId="4" borderId="34" xfId="0" applyNumberFormat="1" applyFont="1" applyFill="1" applyBorder="1" applyAlignment="1">
      <alignment horizontal="center" vertical="center" wrapText="1"/>
    </xf>
    <xf numFmtId="0" fontId="1" fillId="4" borderId="18" xfId="0" applyFont="1" applyFill="1" applyBorder="1" applyAlignment="1">
      <alignment horizontal="right" vertical="center" wrapText="1"/>
    </xf>
    <xf numFmtId="164" fontId="18" fillId="4" borderId="43" xfId="0" applyNumberFormat="1" applyFont="1" applyFill="1" applyBorder="1" applyAlignment="1">
      <alignment horizontal="left" vertical="top" wrapText="1"/>
    </xf>
    <xf numFmtId="0" fontId="1" fillId="4" borderId="20" xfId="0" applyFont="1" applyFill="1" applyBorder="1" applyAlignment="1">
      <alignment horizontal="right" vertical="center" wrapText="1"/>
    </xf>
    <xf numFmtId="164" fontId="1" fillId="4" borderId="20" xfId="0" applyNumberFormat="1" applyFont="1" applyFill="1" applyBorder="1" applyAlignment="1">
      <alignment horizontal="center" vertical="center" wrapText="1"/>
    </xf>
    <xf numFmtId="0" fontId="0" fillId="4" borderId="31" xfId="0" applyFill="1" applyBorder="1" applyAlignment="1">
      <alignment wrapText="1"/>
    </xf>
    <xf numFmtId="0" fontId="1" fillId="4" borderId="15" xfId="0" applyFont="1" applyFill="1" applyBorder="1" applyAlignment="1">
      <alignment horizontal="center" vertical="center" wrapText="1"/>
    </xf>
    <xf numFmtId="164" fontId="1" fillId="4" borderId="15" xfId="0" applyNumberFormat="1" applyFont="1" applyFill="1" applyBorder="1" applyAlignment="1">
      <alignment horizontal="center" vertical="center" wrapText="1"/>
    </xf>
    <xf numFmtId="0" fontId="0" fillId="4" borderId="31" xfId="0" applyFill="1" applyBorder="1" applyAlignment="1">
      <alignment horizontal="left" vertical="top" wrapText="1"/>
    </xf>
    <xf numFmtId="165" fontId="1" fillId="4" borderId="23" xfId="0" applyNumberFormat="1" applyFont="1" applyFill="1" applyBorder="1" applyAlignment="1">
      <alignment horizontal="center" vertical="center" wrapText="1"/>
    </xf>
    <xf numFmtId="164" fontId="1" fillId="4" borderId="44" xfId="0" applyNumberFormat="1" applyFont="1" applyFill="1" applyBorder="1" applyAlignment="1">
      <alignment horizontal="center" vertical="center" wrapText="1"/>
    </xf>
    <xf numFmtId="164" fontId="5" fillId="4" borderId="20" xfId="0" applyNumberFormat="1" applyFont="1" applyFill="1" applyBorder="1" applyAlignment="1">
      <alignment horizontal="center" vertical="center" wrapText="1"/>
    </xf>
    <xf numFmtId="164" fontId="18" fillId="4" borderId="31" xfId="0" applyNumberFormat="1" applyFont="1" applyFill="1" applyBorder="1" applyAlignment="1">
      <alignment horizontal="left" vertical="top" wrapText="1"/>
    </xf>
    <xf numFmtId="0" fontId="1" fillId="4" borderId="20" xfId="0" applyFont="1" applyFill="1" applyBorder="1" applyAlignment="1">
      <alignment horizontal="center" vertical="center" wrapText="1"/>
    </xf>
    <xf numFmtId="164" fontId="18" fillId="4" borderId="11" xfId="0" applyNumberFormat="1" applyFont="1" applyFill="1" applyBorder="1" applyAlignment="1">
      <alignment horizontal="left" vertical="top" wrapText="1"/>
    </xf>
    <xf numFmtId="164" fontId="18" fillId="4" borderId="10" xfId="0" applyNumberFormat="1"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11" xfId="0" applyFont="1" applyFill="1" applyBorder="1" applyAlignment="1">
      <alignment horizontal="center" vertical="center" wrapText="1"/>
    </xf>
    <xf numFmtId="165" fontId="1" fillId="4" borderId="20" xfId="0" applyNumberFormat="1" applyFont="1" applyFill="1" applyBorder="1" applyAlignment="1">
      <alignment horizontal="center" vertical="center" wrapText="1"/>
    </xf>
    <xf numFmtId="0" fontId="1" fillId="4" borderId="17" xfId="0" applyFont="1" applyFill="1" applyBorder="1" applyAlignment="1">
      <alignment horizontal="right" vertical="center" wrapText="1"/>
    </xf>
    <xf numFmtId="0" fontId="6" fillId="4" borderId="32" xfId="0" applyFont="1" applyFill="1" applyBorder="1" applyAlignment="1">
      <alignment horizontal="center" vertical="center" wrapText="1"/>
    </xf>
    <xf numFmtId="165" fontId="5" fillId="4" borderId="32" xfId="0" applyNumberFormat="1" applyFont="1" applyFill="1" applyBorder="1" applyAlignment="1">
      <alignment horizontal="center" vertical="center" wrapText="1"/>
    </xf>
    <xf numFmtId="164" fontId="5" fillId="4" borderId="33" xfId="0" applyNumberFormat="1" applyFont="1" applyFill="1" applyBorder="1" applyAlignment="1">
      <alignment horizontal="center" vertical="center" wrapText="1"/>
    </xf>
    <xf numFmtId="0" fontId="1" fillId="4" borderId="19" xfId="0" applyFont="1" applyFill="1" applyBorder="1" applyAlignment="1">
      <alignment horizontal="right" vertical="center" wrapText="1"/>
    </xf>
    <xf numFmtId="0" fontId="6" fillId="4" borderId="20" xfId="0" applyFont="1" applyFill="1" applyBorder="1" applyAlignment="1">
      <alignment horizontal="center" vertical="center" wrapText="1"/>
    </xf>
    <xf numFmtId="165" fontId="5" fillId="4" borderId="20" xfId="0" applyNumberFormat="1" applyFont="1" applyFill="1" applyBorder="1" applyAlignment="1">
      <alignment horizontal="center" vertical="center" wrapText="1"/>
    </xf>
    <xf numFmtId="0" fontId="1" fillId="4" borderId="38" xfId="0" applyFont="1" applyFill="1" applyBorder="1" applyAlignment="1">
      <alignment horizontal="center" vertical="center" wrapText="1"/>
    </xf>
    <xf numFmtId="164" fontId="1" fillId="4" borderId="38" xfId="0" applyNumberFormat="1" applyFont="1" applyFill="1" applyBorder="1" applyAlignment="1">
      <alignment horizontal="center" vertical="center" wrapText="1"/>
    </xf>
    <xf numFmtId="0" fontId="0" fillId="4" borderId="11" xfId="0" applyFill="1" applyBorder="1" applyAlignment="1">
      <alignment horizontal="left" vertical="top" wrapText="1"/>
    </xf>
    <xf numFmtId="0" fontId="0" fillId="4" borderId="11" xfId="0" applyFill="1" applyBorder="1" applyAlignment="1">
      <alignment wrapText="1"/>
    </xf>
    <xf numFmtId="0" fontId="0" fillId="4" borderId="20" xfId="0" applyFill="1" applyBorder="1" applyAlignment="1">
      <alignment/>
    </xf>
    <xf numFmtId="0" fontId="0" fillId="4" borderId="20"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81"/>
  <sheetViews>
    <sheetView tabSelected="1" zoomScale="160" zoomScaleNormal="160" zoomScaleSheetLayoutView="120" zoomScalePageLayoutView="0" workbookViewId="0" topLeftCell="D56">
      <selection activeCell="G56" sqref="G56:G60"/>
    </sheetView>
  </sheetViews>
  <sheetFormatPr defaultColWidth="9.00390625" defaultRowHeight="12.75"/>
  <cols>
    <col min="1" max="1" width="0.74609375" style="2" customWidth="1"/>
    <col min="2" max="2" width="4.00390625" style="2" customWidth="1"/>
    <col min="3" max="3" width="34.375" style="2" customWidth="1"/>
    <col min="4" max="4" width="10.375" style="2" customWidth="1"/>
    <col min="5" max="5" width="10.75390625" style="2" customWidth="1"/>
    <col min="6" max="6" width="8.625" style="2" customWidth="1"/>
    <col min="7" max="7" width="102.00390625" style="0" customWidth="1"/>
    <col min="8" max="8" width="9.625" style="1" customWidth="1"/>
    <col min="9" max="9" width="10.875" style="1" customWidth="1"/>
  </cols>
  <sheetData>
    <row r="1" ht="12.75"/>
    <row r="2" spans="2:8" ht="12.75">
      <c r="B2" s="43" t="s">
        <v>64</v>
      </c>
      <c r="C2" s="43"/>
      <c r="D2" s="43"/>
      <c r="E2" s="43"/>
      <c r="F2" s="43"/>
      <c r="G2" s="44"/>
      <c r="H2" s="44"/>
    </row>
    <row r="3" spans="2:8" ht="12.75">
      <c r="B3" s="45"/>
      <c r="C3" s="45"/>
      <c r="D3" s="45"/>
      <c r="E3" s="45"/>
      <c r="F3" s="45"/>
      <c r="G3" s="44"/>
      <c r="H3" s="44"/>
    </row>
    <row r="4" spans="2:8" ht="25.5" customHeight="1">
      <c r="B4" s="46"/>
      <c r="C4" s="46"/>
      <c r="D4" s="46"/>
      <c r="E4" s="46"/>
      <c r="F4" s="46"/>
      <c r="G4" s="47"/>
      <c r="H4" s="47"/>
    </row>
    <row r="5" spans="1:9" s="4" customFormat="1" ht="15.75" customHeight="1">
      <c r="A5" s="3"/>
      <c r="B5" s="26" t="s">
        <v>0</v>
      </c>
      <c r="C5" s="26" t="s">
        <v>1</v>
      </c>
      <c r="D5" s="28" t="s">
        <v>6</v>
      </c>
      <c r="E5" s="42"/>
      <c r="F5" s="28" t="s">
        <v>45</v>
      </c>
      <c r="G5" s="26" t="s">
        <v>48</v>
      </c>
      <c r="H5" s="27" t="s">
        <v>49</v>
      </c>
      <c r="I5" s="27" t="s">
        <v>50</v>
      </c>
    </row>
    <row r="6" spans="1:9" s="4" customFormat="1" ht="48.75" customHeight="1" thickBot="1">
      <c r="A6" s="3"/>
      <c r="B6" s="27"/>
      <c r="C6" s="27"/>
      <c r="D6" s="17" t="s">
        <v>24</v>
      </c>
      <c r="E6" s="17" t="s">
        <v>44</v>
      </c>
      <c r="F6" s="29"/>
      <c r="G6" s="36"/>
      <c r="H6" s="32"/>
      <c r="I6" s="32"/>
    </row>
    <row r="7" spans="2:9" ht="122.25" customHeight="1">
      <c r="B7" s="54">
        <v>1</v>
      </c>
      <c r="C7" s="55" t="s">
        <v>56</v>
      </c>
      <c r="D7" s="56">
        <f>D9+D10</f>
        <v>2750</v>
      </c>
      <c r="E7" s="56">
        <f>E9+E10</f>
        <v>2750</v>
      </c>
      <c r="F7" s="57">
        <f>E7/D7</f>
        <v>1</v>
      </c>
      <c r="G7" s="69" t="s">
        <v>69</v>
      </c>
      <c r="H7" s="70" t="s">
        <v>51</v>
      </c>
      <c r="I7" s="70"/>
    </row>
    <row r="8" spans="2:9" ht="31.5" customHeight="1">
      <c r="B8" s="60"/>
      <c r="C8" s="61" t="s">
        <v>2</v>
      </c>
      <c r="D8" s="62"/>
      <c r="E8" s="62"/>
      <c r="F8" s="63"/>
      <c r="G8" s="71"/>
      <c r="H8" s="72"/>
      <c r="I8" s="72"/>
    </row>
    <row r="9" spans="2:9" ht="42.75" customHeight="1">
      <c r="B9" s="60"/>
      <c r="C9" s="73" t="s">
        <v>3</v>
      </c>
      <c r="D9" s="74">
        <v>2500</v>
      </c>
      <c r="E9" s="74">
        <v>2500</v>
      </c>
      <c r="F9" s="75">
        <f>E9/D9</f>
        <v>1</v>
      </c>
      <c r="G9" s="71"/>
      <c r="H9" s="72"/>
      <c r="I9" s="72"/>
    </row>
    <row r="10" spans="2:9" ht="34.5" customHeight="1" thickBot="1">
      <c r="B10" s="76"/>
      <c r="C10" s="77" t="s">
        <v>4</v>
      </c>
      <c r="D10" s="78">
        <v>250</v>
      </c>
      <c r="E10" s="78">
        <v>250</v>
      </c>
      <c r="F10" s="79">
        <f>E10/D10</f>
        <v>1</v>
      </c>
      <c r="G10" s="80"/>
      <c r="H10" s="81"/>
      <c r="I10" s="81"/>
    </row>
    <row r="11" spans="1:10" ht="139.5" customHeight="1">
      <c r="A11" s="53"/>
      <c r="B11" s="54">
        <f>B7+1</f>
        <v>2</v>
      </c>
      <c r="C11" s="55" t="s">
        <v>57</v>
      </c>
      <c r="D11" s="56">
        <f>D13+D14</f>
        <v>2663.6000000000004</v>
      </c>
      <c r="E11" s="56">
        <f>E13+E14</f>
        <v>2663.6000000000004</v>
      </c>
      <c r="F11" s="57">
        <f>E11/D11</f>
        <v>1</v>
      </c>
      <c r="G11" s="69" t="s">
        <v>70</v>
      </c>
      <c r="H11" s="97" t="s">
        <v>51</v>
      </c>
      <c r="I11" s="97"/>
      <c r="J11" s="18"/>
    </row>
    <row r="12" spans="1:9" ht="12.75">
      <c r="A12" s="53"/>
      <c r="B12" s="60"/>
      <c r="C12" s="61" t="s">
        <v>2</v>
      </c>
      <c r="D12" s="62"/>
      <c r="E12" s="62"/>
      <c r="F12" s="63"/>
      <c r="G12" s="71"/>
      <c r="H12" s="72"/>
      <c r="I12" s="72"/>
    </row>
    <row r="13" spans="1:9" ht="12.75">
      <c r="A13" s="53"/>
      <c r="B13" s="60"/>
      <c r="C13" s="73" t="s">
        <v>3</v>
      </c>
      <c r="D13" s="74">
        <v>2173.8</v>
      </c>
      <c r="E13" s="74">
        <v>2173.8</v>
      </c>
      <c r="F13" s="75">
        <f>E13/D13</f>
        <v>1</v>
      </c>
      <c r="G13" s="71"/>
      <c r="H13" s="72"/>
      <c r="I13" s="72"/>
    </row>
    <row r="14" spans="1:9" ht="13.5" thickBot="1">
      <c r="A14" s="53"/>
      <c r="B14" s="60"/>
      <c r="C14" s="77" t="s">
        <v>4</v>
      </c>
      <c r="D14" s="104">
        <v>489.8</v>
      </c>
      <c r="E14" s="104">
        <v>489.8</v>
      </c>
      <c r="F14" s="105">
        <f>E14/D14</f>
        <v>1</v>
      </c>
      <c r="G14" s="80"/>
      <c r="H14" s="72"/>
      <c r="I14" s="72"/>
    </row>
    <row r="15" spans="1:10" ht="114.75" customHeight="1">
      <c r="A15" s="53"/>
      <c r="B15" s="54">
        <v>3</v>
      </c>
      <c r="C15" s="55" t="s">
        <v>8</v>
      </c>
      <c r="D15" s="56">
        <f>D17</f>
        <v>11736.8</v>
      </c>
      <c r="E15" s="56">
        <f>E17</f>
        <v>11375.2</v>
      </c>
      <c r="F15" s="57">
        <f>E15/D15</f>
        <v>0.9691909208642903</v>
      </c>
      <c r="G15" s="58" t="s">
        <v>78</v>
      </c>
      <c r="H15" s="59" t="s">
        <v>51</v>
      </c>
      <c r="I15" s="59"/>
      <c r="J15" s="18"/>
    </row>
    <row r="16" spans="1:10" ht="21.75" customHeight="1">
      <c r="A16" s="53"/>
      <c r="B16" s="60"/>
      <c r="C16" s="61" t="s">
        <v>2</v>
      </c>
      <c r="D16" s="62"/>
      <c r="E16" s="62"/>
      <c r="F16" s="63"/>
      <c r="G16" s="64"/>
      <c r="H16" s="65"/>
      <c r="I16" s="65"/>
      <c r="J16" s="18"/>
    </row>
    <row r="17" spans="1:10" ht="73.5" customHeight="1" thickBot="1">
      <c r="A17" s="53"/>
      <c r="B17" s="60"/>
      <c r="C17" s="66" t="s">
        <v>4</v>
      </c>
      <c r="D17" s="62">
        <v>11736.8</v>
      </c>
      <c r="E17" s="62">
        <v>11375.2</v>
      </c>
      <c r="F17" s="63">
        <f>E17/D17</f>
        <v>0.9691909208642903</v>
      </c>
      <c r="G17" s="67"/>
      <c r="H17" s="68"/>
      <c r="I17" s="68"/>
      <c r="J17" s="18"/>
    </row>
    <row r="18" spans="1:9" ht="113.25" customHeight="1">
      <c r="A18" s="53"/>
      <c r="B18" s="54">
        <v>4</v>
      </c>
      <c r="C18" s="55" t="s">
        <v>38</v>
      </c>
      <c r="D18" s="56">
        <f>D20</f>
        <v>554.2</v>
      </c>
      <c r="E18" s="56">
        <f>E20</f>
        <v>54.2</v>
      </c>
      <c r="F18" s="57">
        <f>E18/D18</f>
        <v>0.09779862865391555</v>
      </c>
      <c r="G18" s="59" t="s">
        <v>79</v>
      </c>
      <c r="H18" s="59" t="s">
        <v>52</v>
      </c>
      <c r="I18" s="59" t="s">
        <v>53</v>
      </c>
    </row>
    <row r="19" spans="1:9" ht="12.75">
      <c r="A19" s="53"/>
      <c r="B19" s="60"/>
      <c r="C19" s="61" t="s">
        <v>2</v>
      </c>
      <c r="D19" s="62"/>
      <c r="E19" s="62"/>
      <c r="F19" s="63"/>
      <c r="G19" s="65"/>
      <c r="H19" s="65"/>
      <c r="I19" s="65"/>
    </row>
    <row r="20" spans="1:9" ht="13.5" thickBot="1">
      <c r="A20" s="53"/>
      <c r="B20" s="76"/>
      <c r="C20" s="77" t="s">
        <v>4</v>
      </c>
      <c r="D20" s="78">
        <v>554.2</v>
      </c>
      <c r="E20" s="78">
        <v>54.2</v>
      </c>
      <c r="F20" s="79">
        <f>E20/D20</f>
        <v>0.09779862865391555</v>
      </c>
      <c r="G20" s="68"/>
      <c r="H20" s="68"/>
      <c r="I20" s="68"/>
    </row>
    <row r="21" spans="2:9" ht="109.5" customHeight="1">
      <c r="B21" s="54">
        <v>5</v>
      </c>
      <c r="C21" s="55" t="s">
        <v>58</v>
      </c>
      <c r="D21" s="56">
        <f>D23+D24</f>
        <v>179.5</v>
      </c>
      <c r="E21" s="56">
        <f>E23+E24</f>
        <v>157.9</v>
      </c>
      <c r="F21" s="82">
        <f>E21/D21</f>
        <v>0.8796657381615599</v>
      </c>
      <c r="G21" s="70" t="s">
        <v>65</v>
      </c>
      <c r="H21" s="83" t="s">
        <v>54</v>
      </c>
      <c r="I21" s="84"/>
    </row>
    <row r="22" spans="2:9" ht="12.75" customHeight="1">
      <c r="B22" s="60"/>
      <c r="C22" s="61" t="s">
        <v>2</v>
      </c>
      <c r="D22" s="62"/>
      <c r="E22" s="85"/>
      <c r="F22" s="86"/>
      <c r="G22" s="72"/>
      <c r="H22" s="87"/>
      <c r="I22" s="88"/>
    </row>
    <row r="23" spans="2:9" ht="12.75" customHeight="1">
      <c r="B23" s="60"/>
      <c r="C23" s="73" t="s">
        <v>3</v>
      </c>
      <c r="D23" s="74">
        <v>110.5</v>
      </c>
      <c r="E23" s="74">
        <v>110.5</v>
      </c>
      <c r="F23" s="89">
        <f>E23/D23</f>
        <v>1</v>
      </c>
      <c r="G23" s="72"/>
      <c r="H23" s="87"/>
      <c r="I23" s="88"/>
    </row>
    <row r="24" spans="2:9" ht="39.75" customHeight="1" thickBot="1">
      <c r="B24" s="76"/>
      <c r="C24" s="77" t="s">
        <v>4</v>
      </c>
      <c r="D24" s="78">
        <v>69</v>
      </c>
      <c r="E24" s="78">
        <v>47.4</v>
      </c>
      <c r="F24" s="79">
        <f>E24/D24</f>
        <v>0.6869565217391305</v>
      </c>
      <c r="G24" s="81"/>
      <c r="H24" s="90"/>
      <c r="I24" s="91" t="s">
        <v>46</v>
      </c>
    </row>
    <row r="25" spans="2:9" ht="129.75" customHeight="1">
      <c r="B25" s="54">
        <v>6</v>
      </c>
      <c r="C25" s="55" t="s">
        <v>59</v>
      </c>
      <c r="D25" s="56">
        <f>D27</f>
        <v>0</v>
      </c>
      <c r="E25" s="56">
        <f>E27</f>
        <v>0</v>
      </c>
      <c r="F25" s="57"/>
      <c r="G25" s="59" t="s">
        <v>71</v>
      </c>
      <c r="H25" s="59" t="s">
        <v>52</v>
      </c>
      <c r="I25" s="110" t="s">
        <v>55</v>
      </c>
    </row>
    <row r="26" spans="2:9" ht="12.75" customHeight="1">
      <c r="B26" s="60"/>
      <c r="C26" s="61" t="s">
        <v>2</v>
      </c>
      <c r="D26" s="62"/>
      <c r="E26" s="62"/>
      <c r="F26" s="63"/>
      <c r="G26" s="65"/>
      <c r="H26" s="65"/>
      <c r="I26" s="111"/>
    </row>
    <row r="27" spans="2:9" ht="13.5" customHeight="1" thickBot="1">
      <c r="B27" s="76"/>
      <c r="C27" s="77" t="s">
        <v>4</v>
      </c>
      <c r="D27" s="78">
        <v>0</v>
      </c>
      <c r="E27" s="78">
        <v>0</v>
      </c>
      <c r="F27" s="79"/>
      <c r="G27" s="68"/>
      <c r="H27" s="68"/>
      <c r="I27" s="112"/>
    </row>
    <row r="28" spans="2:9" ht="141" customHeight="1">
      <c r="B28" s="54">
        <v>7</v>
      </c>
      <c r="C28" s="55" t="s">
        <v>60</v>
      </c>
      <c r="D28" s="56">
        <f>D30</f>
        <v>12998</v>
      </c>
      <c r="E28" s="56">
        <f>E30</f>
        <v>12706.2</v>
      </c>
      <c r="F28" s="57">
        <f>E28/D28</f>
        <v>0.9775503923680566</v>
      </c>
      <c r="G28" s="59" t="s">
        <v>66</v>
      </c>
      <c r="H28" s="59" t="s">
        <v>51</v>
      </c>
      <c r="I28" s="59"/>
    </row>
    <row r="29" spans="2:9" ht="12.75" customHeight="1">
      <c r="B29" s="60"/>
      <c r="C29" s="61" t="s">
        <v>2</v>
      </c>
      <c r="D29" s="62"/>
      <c r="E29" s="62"/>
      <c r="F29" s="63"/>
      <c r="G29" s="65"/>
      <c r="H29" s="65"/>
      <c r="I29" s="65"/>
    </row>
    <row r="30" spans="2:9" ht="13.5" customHeight="1" thickBot="1">
      <c r="B30" s="76"/>
      <c r="C30" s="77" t="s">
        <v>4</v>
      </c>
      <c r="D30" s="78">
        <v>12998</v>
      </c>
      <c r="E30" s="78">
        <v>12706.2</v>
      </c>
      <c r="F30" s="79">
        <f>E30/D30</f>
        <v>0.9775503923680566</v>
      </c>
      <c r="G30" s="68"/>
      <c r="H30" s="68"/>
      <c r="I30" s="68"/>
    </row>
    <row r="31" spans="2:9" ht="126">
      <c r="B31" s="54">
        <v>8</v>
      </c>
      <c r="C31" s="55" t="s">
        <v>61</v>
      </c>
      <c r="D31" s="56">
        <f>D33+D34</f>
        <v>38369.4</v>
      </c>
      <c r="E31" s="56">
        <f>E33+E34</f>
        <v>34824.4</v>
      </c>
      <c r="F31" s="57">
        <f>E31/D31</f>
        <v>0.90760866732344</v>
      </c>
      <c r="G31" s="69" t="s">
        <v>80</v>
      </c>
      <c r="H31" s="70" t="s">
        <v>54</v>
      </c>
      <c r="I31" s="70"/>
    </row>
    <row r="32" spans="2:9" ht="12.75" customHeight="1">
      <c r="B32" s="60"/>
      <c r="C32" s="61" t="s">
        <v>2</v>
      </c>
      <c r="D32" s="62"/>
      <c r="E32" s="62"/>
      <c r="F32" s="63"/>
      <c r="G32" s="71"/>
      <c r="H32" s="72"/>
      <c r="I32" s="72"/>
    </row>
    <row r="33" spans="2:9" ht="12.75" customHeight="1">
      <c r="B33" s="60"/>
      <c r="C33" s="66" t="s">
        <v>3</v>
      </c>
      <c r="D33" s="62">
        <f>D40</f>
        <v>8784.4</v>
      </c>
      <c r="E33" s="62">
        <f>E40</f>
        <v>8784.4</v>
      </c>
      <c r="F33" s="63">
        <f>E33/D33</f>
        <v>1</v>
      </c>
      <c r="G33" s="71"/>
      <c r="H33" s="72"/>
      <c r="I33" s="72"/>
    </row>
    <row r="34" spans="2:9" ht="13.5" customHeight="1" thickBot="1">
      <c r="B34" s="76"/>
      <c r="C34" s="98" t="s">
        <v>4</v>
      </c>
      <c r="D34" s="113">
        <f>D37+D41</f>
        <v>29585</v>
      </c>
      <c r="E34" s="113">
        <f>E37+E41</f>
        <v>26040</v>
      </c>
      <c r="F34" s="99">
        <f>E34/D34</f>
        <v>0.8801757647456482</v>
      </c>
      <c r="G34" s="80"/>
      <c r="H34" s="81"/>
      <c r="I34" s="81"/>
    </row>
    <row r="35" spans="2:9" ht="94.5">
      <c r="B35" s="114" t="s">
        <v>40</v>
      </c>
      <c r="C35" s="115" t="s">
        <v>10</v>
      </c>
      <c r="D35" s="116">
        <f>D37</f>
        <v>547.9</v>
      </c>
      <c r="E35" s="116">
        <f>E37</f>
        <v>522.7</v>
      </c>
      <c r="F35" s="117">
        <f>E35/D35</f>
        <v>0.9540062055119548</v>
      </c>
      <c r="G35" s="70" t="s">
        <v>81</v>
      </c>
      <c r="H35" s="59" t="s">
        <v>51</v>
      </c>
      <c r="I35" s="59"/>
    </row>
    <row r="36" spans="2:9" ht="12.75">
      <c r="B36" s="96"/>
      <c r="C36" s="61" t="s">
        <v>2</v>
      </c>
      <c r="D36" s="62"/>
      <c r="E36" s="62"/>
      <c r="F36" s="63"/>
      <c r="G36" s="72"/>
      <c r="H36" s="65"/>
      <c r="I36" s="65"/>
    </row>
    <row r="37" spans="2:9" ht="13.5" thickBot="1">
      <c r="B37" s="118"/>
      <c r="C37" s="77" t="s">
        <v>4</v>
      </c>
      <c r="D37" s="78">
        <v>547.9</v>
      </c>
      <c r="E37" s="78">
        <v>522.7</v>
      </c>
      <c r="F37" s="79">
        <f>E37/D37</f>
        <v>0.9540062055119548</v>
      </c>
      <c r="G37" s="72"/>
      <c r="H37" s="68"/>
      <c r="I37" s="68"/>
    </row>
    <row r="38" spans="2:9" ht="81">
      <c r="B38" s="92" t="s">
        <v>39</v>
      </c>
      <c r="C38" s="93" t="s">
        <v>9</v>
      </c>
      <c r="D38" s="94">
        <f>D40+D41</f>
        <v>37821.5</v>
      </c>
      <c r="E38" s="94">
        <f>E40+E41</f>
        <v>34301.7</v>
      </c>
      <c r="F38" s="95">
        <f>E38/D38</f>
        <v>0.9069365308091958</v>
      </c>
      <c r="G38" s="70" t="s">
        <v>73</v>
      </c>
      <c r="H38" s="70" t="s">
        <v>54</v>
      </c>
      <c r="I38" s="70"/>
    </row>
    <row r="39" spans="2:9" ht="12.75">
      <c r="B39" s="96"/>
      <c r="C39" s="61" t="s">
        <v>2</v>
      </c>
      <c r="D39" s="62"/>
      <c r="E39" s="62"/>
      <c r="F39" s="63"/>
      <c r="G39" s="72"/>
      <c r="H39" s="72"/>
      <c r="I39" s="72"/>
    </row>
    <row r="40" spans="2:9" ht="12.75">
      <c r="B40" s="96"/>
      <c r="C40" s="73" t="s">
        <v>3</v>
      </c>
      <c r="D40" s="62">
        <v>8784.4</v>
      </c>
      <c r="E40" s="62">
        <v>8784.4</v>
      </c>
      <c r="F40" s="63">
        <f>E40/D40</f>
        <v>1</v>
      </c>
      <c r="G40" s="72"/>
      <c r="H40" s="72"/>
      <c r="I40" s="72"/>
    </row>
    <row r="41" spans="2:9" ht="13.5" thickBot="1">
      <c r="B41" s="118"/>
      <c r="C41" s="77" t="s">
        <v>4</v>
      </c>
      <c r="D41" s="62">
        <v>29037.1</v>
      </c>
      <c r="E41" s="78">
        <v>25517.3</v>
      </c>
      <c r="F41" s="63">
        <f>E41/D41</f>
        <v>0.8787826608029039</v>
      </c>
      <c r="G41" s="81"/>
      <c r="H41" s="81"/>
      <c r="I41" s="81"/>
    </row>
    <row r="42" spans="2:9" ht="67.5" customHeight="1">
      <c r="B42" s="30">
        <v>9</v>
      </c>
      <c r="C42" s="55" t="s">
        <v>62</v>
      </c>
      <c r="D42" s="56">
        <f>D45+D48</f>
        <v>1440.3000000000002</v>
      </c>
      <c r="E42" s="56">
        <f>E45+E48</f>
        <v>1435.2</v>
      </c>
      <c r="F42" s="57">
        <f>E42/D42</f>
        <v>0.9964590710268693</v>
      </c>
      <c r="G42" s="59" t="s">
        <v>75</v>
      </c>
      <c r="H42" s="33" t="s">
        <v>51</v>
      </c>
      <c r="I42" s="33"/>
    </row>
    <row r="43" spans="2:9" ht="12.75">
      <c r="B43" s="31"/>
      <c r="C43" s="61" t="s">
        <v>2</v>
      </c>
      <c r="D43" s="62"/>
      <c r="E43" s="62"/>
      <c r="F43" s="63"/>
      <c r="G43" s="65"/>
      <c r="H43" s="34"/>
      <c r="I43" s="34"/>
    </row>
    <row r="44" spans="2:9" ht="13.5" thickBot="1">
      <c r="B44" s="31"/>
      <c r="C44" s="66" t="s">
        <v>4</v>
      </c>
      <c r="D44" s="62">
        <f>D45+D48</f>
        <v>1440.3000000000002</v>
      </c>
      <c r="E44" s="62">
        <f>E45+E48</f>
        <v>1435.2</v>
      </c>
      <c r="F44" s="63">
        <f>E44/D44</f>
        <v>0.9964590710268693</v>
      </c>
      <c r="G44" s="68"/>
      <c r="H44" s="35"/>
      <c r="I44" s="35"/>
    </row>
    <row r="45" spans="2:9" ht="54">
      <c r="B45" s="39" t="s">
        <v>11</v>
      </c>
      <c r="C45" s="119" t="s">
        <v>15</v>
      </c>
      <c r="D45" s="120">
        <f>D47</f>
        <v>1351.4</v>
      </c>
      <c r="E45" s="120">
        <f>E47</f>
        <v>1346.3</v>
      </c>
      <c r="F45" s="106">
        <f>E45/D45</f>
        <v>0.996226135859109</v>
      </c>
      <c r="G45" s="59" t="s">
        <v>72</v>
      </c>
      <c r="H45" s="33" t="s">
        <v>51</v>
      </c>
      <c r="I45" s="33"/>
    </row>
    <row r="46" spans="2:9" ht="19.5" customHeight="1">
      <c r="B46" s="37"/>
      <c r="C46" s="61" t="s">
        <v>2</v>
      </c>
      <c r="D46" s="62"/>
      <c r="E46" s="62"/>
      <c r="F46" s="63"/>
      <c r="G46" s="65"/>
      <c r="H46" s="34"/>
      <c r="I46" s="34"/>
    </row>
    <row r="47" spans="2:12" ht="91.5" customHeight="1" thickBot="1">
      <c r="B47" s="38"/>
      <c r="C47" s="77" t="s">
        <v>4</v>
      </c>
      <c r="D47" s="78">
        <v>1351.4</v>
      </c>
      <c r="E47" s="78">
        <v>1346.3</v>
      </c>
      <c r="F47" s="79">
        <f>E47/D47</f>
        <v>0.996226135859109</v>
      </c>
      <c r="G47" s="68"/>
      <c r="H47" s="35"/>
      <c r="I47" s="35"/>
      <c r="L47" s="19"/>
    </row>
    <row r="48" spans="2:9" ht="81">
      <c r="B48" s="39" t="s">
        <v>12</v>
      </c>
      <c r="C48" s="115" t="s">
        <v>16</v>
      </c>
      <c r="D48" s="116">
        <f>D50</f>
        <v>88.9</v>
      </c>
      <c r="E48" s="116">
        <f>E50</f>
        <v>88.9</v>
      </c>
      <c r="F48" s="117">
        <f>E48/D48</f>
        <v>1</v>
      </c>
      <c r="G48" s="59" t="s">
        <v>74</v>
      </c>
      <c r="H48" s="33" t="s">
        <v>51</v>
      </c>
      <c r="I48" s="33"/>
    </row>
    <row r="49" spans="2:9" ht="12.75">
      <c r="B49" s="37"/>
      <c r="C49" s="61" t="s">
        <v>2</v>
      </c>
      <c r="D49" s="62"/>
      <c r="E49" s="62"/>
      <c r="F49" s="63"/>
      <c r="G49" s="65"/>
      <c r="H49" s="34"/>
      <c r="I49" s="34"/>
    </row>
    <row r="50" spans="2:9" ht="13.5" thickBot="1">
      <c r="B50" s="38"/>
      <c r="C50" s="77" t="s">
        <v>4</v>
      </c>
      <c r="D50" s="78">
        <v>88.9</v>
      </c>
      <c r="E50" s="78">
        <v>88.9</v>
      </c>
      <c r="F50" s="79">
        <f>E50/D50</f>
        <v>1</v>
      </c>
      <c r="G50" s="68"/>
      <c r="H50" s="35"/>
      <c r="I50" s="35"/>
    </row>
    <row r="51" spans="2:9" ht="113.25" customHeight="1">
      <c r="B51" s="23">
        <v>10</v>
      </c>
      <c r="C51" s="55" t="s">
        <v>63</v>
      </c>
      <c r="D51" s="56">
        <f>D53+D54+D55</f>
        <v>16785.1</v>
      </c>
      <c r="E51" s="56">
        <f>E53+E54+E55</f>
        <v>16775.1</v>
      </c>
      <c r="F51" s="57">
        <f>E51/D51</f>
        <v>0.9994042335166308</v>
      </c>
      <c r="G51" s="70" t="s">
        <v>76</v>
      </c>
      <c r="H51" s="70" t="s">
        <v>51</v>
      </c>
      <c r="I51" s="70"/>
    </row>
    <row r="52" spans="2:9" ht="12.75" customHeight="1">
      <c r="B52" s="24"/>
      <c r="C52" s="61" t="s">
        <v>2</v>
      </c>
      <c r="D52" s="62"/>
      <c r="E52" s="62"/>
      <c r="F52" s="63"/>
      <c r="G52" s="72"/>
      <c r="H52" s="72"/>
      <c r="I52" s="72"/>
    </row>
    <row r="53" spans="2:9" ht="12.75" customHeight="1">
      <c r="B53" s="24"/>
      <c r="C53" s="66" t="s">
        <v>3</v>
      </c>
      <c r="D53" s="62">
        <f>D58</f>
        <v>7311.9</v>
      </c>
      <c r="E53" s="62">
        <f>E58</f>
        <v>7311.9</v>
      </c>
      <c r="F53" s="63">
        <f>E53/D53</f>
        <v>1</v>
      </c>
      <c r="G53" s="72"/>
      <c r="H53" s="72"/>
      <c r="I53" s="72"/>
    </row>
    <row r="54" spans="2:9" ht="13.5" customHeight="1">
      <c r="B54" s="24"/>
      <c r="C54" s="98" t="s">
        <v>4</v>
      </c>
      <c r="D54" s="113">
        <f>D59+D63</f>
        <v>8740.5</v>
      </c>
      <c r="E54" s="113">
        <f>E59+E63</f>
        <v>8730.5</v>
      </c>
      <c r="F54" s="99">
        <f>E54/D54</f>
        <v>0.9988559006921801</v>
      </c>
      <c r="G54" s="72"/>
      <c r="H54" s="100"/>
      <c r="I54" s="100"/>
    </row>
    <row r="55" spans="2:9" ht="13.5" thickBot="1">
      <c r="B55" s="25"/>
      <c r="C55" s="77" t="s">
        <v>7</v>
      </c>
      <c r="D55" s="121">
        <v>732.7</v>
      </c>
      <c r="E55" s="78">
        <f>E60</f>
        <v>732.7</v>
      </c>
      <c r="F55" s="122">
        <f>E55/D55</f>
        <v>1</v>
      </c>
      <c r="G55" s="123"/>
      <c r="H55" s="124"/>
      <c r="I55" s="124"/>
    </row>
    <row r="56" spans="2:9" ht="112.5" customHeight="1">
      <c r="B56" s="114" t="s">
        <v>13</v>
      </c>
      <c r="C56" s="93" t="s">
        <v>17</v>
      </c>
      <c r="D56" s="94">
        <f>D58+D59+D60</f>
        <v>15685.900000000001</v>
      </c>
      <c r="E56" s="94">
        <f>E58+E59+E60</f>
        <v>15675.900000000001</v>
      </c>
      <c r="F56" s="95">
        <f>E56/D56</f>
        <v>0.9993624847793241</v>
      </c>
      <c r="G56" s="70" t="s">
        <v>77</v>
      </c>
      <c r="H56" s="70" t="s">
        <v>51</v>
      </c>
      <c r="I56" s="70"/>
    </row>
    <row r="57" spans="2:9" ht="12.75">
      <c r="B57" s="96"/>
      <c r="C57" s="61" t="s">
        <v>2</v>
      </c>
      <c r="D57" s="62"/>
      <c r="E57" s="62"/>
      <c r="F57" s="63"/>
      <c r="G57" s="72"/>
      <c r="H57" s="72"/>
      <c r="I57" s="72"/>
    </row>
    <row r="58" spans="2:9" ht="13.5" thickBot="1">
      <c r="B58" s="96"/>
      <c r="C58" s="66" t="s">
        <v>3</v>
      </c>
      <c r="D58" s="62">
        <v>7311.9</v>
      </c>
      <c r="E58" s="62">
        <v>7311.9</v>
      </c>
      <c r="F58" s="79">
        <f>E58/D58</f>
        <v>1</v>
      </c>
      <c r="G58" s="72"/>
      <c r="H58" s="72"/>
      <c r="I58" s="72"/>
    </row>
    <row r="59" spans="2:9" ht="13.5" thickBot="1">
      <c r="B59" s="96"/>
      <c r="C59" s="98" t="s">
        <v>4</v>
      </c>
      <c r="D59" s="62">
        <v>7641.3</v>
      </c>
      <c r="E59" s="62">
        <v>7631.3</v>
      </c>
      <c r="F59" s="79">
        <f>E59/D59</f>
        <v>0.9986913221572246</v>
      </c>
      <c r="G59" s="72"/>
      <c r="H59" s="100"/>
      <c r="I59" s="100"/>
    </row>
    <row r="60" spans="2:9" ht="13.5" thickBot="1">
      <c r="B60" s="118"/>
      <c r="C60" s="77" t="s">
        <v>7</v>
      </c>
      <c r="D60" s="78">
        <v>732.7</v>
      </c>
      <c r="E60" s="78">
        <v>732.7</v>
      </c>
      <c r="F60" s="79">
        <f>E60/D60</f>
        <v>1</v>
      </c>
      <c r="G60" s="123"/>
      <c r="H60" s="124"/>
      <c r="I60" s="124"/>
    </row>
    <row r="61" spans="1:9" ht="54">
      <c r="A61" s="53"/>
      <c r="B61" s="92" t="s">
        <v>14</v>
      </c>
      <c r="C61" s="93" t="s">
        <v>18</v>
      </c>
      <c r="D61" s="94">
        <f>D63</f>
        <v>1099.2</v>
      </c>
      <c r="E61" s="94">
        <f>E63</f>
        <v>1099.2</v>
      </c>
      <c r="F61" s="95">
        <f>E61/D61</f>
        <v>1</v>
      </c>
      <c r="G61" s="59" t="s">
        <v>82</v>
      </c>
      <c r="H61" s="59" t="s">
        <v>51</v>
      </c>
      <c r="I61" s="59"/>
    </row>
    <row r="62" spans="1:9" ht="12.75" customHeight="1">
      <c r="A62" s="53"/>
      <c r="B62" s="96"/>
      <c r="C62" s="61" t="s">
        <v>2</v>
      </c>
      <c r="D62" s="62"/>
      <c r="E62" s="62"/>
      <c r="F62" s="63"/>
      <c r="G62" s="65"/>
      <c r="H62" s="65"/>
      <c r="I62" s="65"/>
    </row>
    <row r="63" spans="1:9" ht="30.75" customHeight="1" thickBot="1">
      <c r="A63" s="53"/>
      <c r="B63" s="96"/>
      <c r="C63" s="66" t="s">
        <v>4</v>
      </c>
      <c r="D63" s="62">
        <v>1099.2</v>
      </c>
      <c r="E63" s="62">
        <v>1099.2</v>
      </c>
      <c r="F63" s="63">
        <f>E63/D63</f>
        <v>1</v>
      </c>
      <c r="G63" s="68"/>
      <c r="H63" s="68"/>
      <c r="I63" s="68"/>
    </row>
    <row r="64" spans="1:9" ht="130.5" customHeight="1">
      <c r="A64" s="53"/>
      <c r="B64" s="54">
        <v>11</v>
      </c>
      <c r="C64" s="55" t="s">
        <v>43</v>
      </c>
      <c r="D64" s="56">
        <f>D66+D67</f>
        <v>7732.099999999999</v>
      </c>
      <c r="E64" s="56">
        <f>E66+E67</f>
        <v>7703.299999999999</v>
      </c>
      <c r="F64" s="106">
        <f>E64/D64</f>
        <v>0.9962752680384371</v>
      </c>
      <c r="G64" s="70" t="s">
        <v>83</v>
      </c>
      <c r="H64" s="97" t="s">
        <v>51</v>
      </c>
      <c r="I64" s="97"/>
    </row>
    <row r="65" spans="1:9" ht="12.75" customHeight="1">
      <c r="A65" s="53"/>
      <c r="B65" s="60"/>
      <c r="C65" s="61" t="s">
        <v>2</v>
      </c>
      <c r="D65" s="62"/>
      <c r="E65" s="62"/>
      <c r="F65" s="63"/>
      <c r="G65" s="107"/>
      <c r="H65" s="72"/>
      <c r="I65" s="72"/>
    </row>
    <row r="66" spans="1:9" ht="12.75" customHeight="1">
      <c r="A66" s="53"/>
      <c r="B66" s="60"/>
      <c r="C66" s="66" t="s">
        <v>3</v>
      </c>
      <c r="D66" s="62">
        <v>7318.2</v>
      </c>
      <c r="E66" s="62">
        <v>7289.4</v>
      </c>
      <c r="F66" s="99">
        <f>E66/D66</f>
        <v>0.9960646060506682</v>
      </c>
      <c r="G66" s="107"/>
      <c r="H66" s="72"/>
      <c r="I66" s="72"/>
    </row>
    <row r="67" spans="1:9" ht="13.5" customHeight="1" thickBot="1">
      <c r="A67" s="53"/>
      <c r="B67" s="60"/>
      <c r="C67" s="98" t="s">
        <v>4</v>
      </c>
      <c r="D67" s="108">
        <v>413.9</v>
      </c>
      <c r="E67" s="108">
        <v>413.9</v>
      </c>
      <c r="F67" s="99">
        <f>E67/D67</f>
        <v>1</v>
      </c>
      <c r="G67" s="109"/>
      <c r="H67" s="72"/>
      <c r="I67" s="72"/>
    </row>
    <row r="68" spans="2:9" ht="114" customHeight="1">
      <c r="B68" s="54">
        <v>12</v>
      </c>
      <c r="C68" s="55" t="s">
        <v>41</v>
      </c>
      <c r="D68" s="56">
        <f>D70+D71</f>
        <v>6369</v>
      </c>
      <c r="E68" s="56">
        <f>E70+E71</f>
        <v>6369</v>
      </c>
      <c r="F68" s="95">
        <f>E68/D68</f>
        <v>1</v>
      </c>
      <c r="G68" s="70" t="s">
        <v>67</v>
      </c>
      <c r="H68" s="97" t="s">
        <v>51</v>
      </c>
      <c r="I68" s="97"/>
    </row>
    <row r="69" spans="2:9" ht="12.75" customHeight="1">
      <c r="B69" s="60"/>
      <c r="C69" s="61" t="s">
        <v>2</v>
      </c>
      <c r="D69" s="62"/>
      <c r="E69" s="62"/>
      <c r="F69" s="63"/>
      <c r="G69" s="72"/>
      <c r="H69" s="72"/>
      <c r="I69" s="72"/>
    </row>
    <row r="70" spans="2:9" ht="13.5" customHeight="1">
      <c r="B70" s="60"/>
      <c r="C70" s="66" t="s">
        <v>3</v>
      </c>
      <c r="D70" s="62">
        <v>5700</v>
      </c>
      <c r="E70" s="62">
        <v>5700</v>
      </c>
      <c r="F70" s="63">
        <f>E70/D70</f>
        <v>1</v>
      </c>
      <c r="G70" s="72"/>
      <c r="H70" s="72"/>
      <c r="I70" s="72"/>
    </row>
    <row r="71" spans="2:9" ht="13.5" thickBot="1">
      <c r="B71" s="60"/>
      <c r="C71" s="98" t="s">
        <v>4</v>
      </c>
      <c r="D71" s="62">
        <v>669</v>
      </c>
      <c r="E71" s="62">
        <v>669</v>
      </c>
      <c r="F71" s="99">
        <f>E71/D71</f>
        <v>1</v>
      </c>
      <c r="G71" s="81"/>
      <c r="H71" s="72"/>
      <c r="I71" s="72"/>
    </row>
    <row r="72" spans="2:9" ht="96" customHeight="1">
      <c r="B72" s="54">
        <v>13</v>
      </c>
      <c r="C72" s="55" t="s">
        <v>42</v>
      </c>
      <c r="D72" s="56">
        <f>D75+D76+D74</f>
        <v>21549.7</v>
      </c>
      <c r="E72" s="56">
        <f>E75+E76+E74</f>
        <v>21549.7</v>
      </c>
      <c r="F72" s="57">
        <f>F74+F75</f>
        <v>1</v>
      </c>
      <c r="G72" s="70" t="s">
        <v>68</v>
      </c>
      <c r="H72" s="70" t="s">
        <v>51</v>
      </c>
      <c r="I72" s="70"/>
    </row>
    <row r="73" spans="2:9" ht="12.75" customHeight="1">
      <c r="B73" s="60"/>
      <c r="C73" s="61" t="s">
        <v>2</v>
      </c>
      <c r="D73" s="62"/>
      <c r="E73" s="62"/>
      <c r="F73" s="63"/>
      <c r="G73" s="72"/>
      <c r="H73" s="72"/>
      <c r="I73" s="72"/>
    </row>
    <row r="74" spans="2:9" ht="12.75" customHeight="1">
      <c r="B74" s="60"/>
      <c r="C74" s="66" t="s">
        <v>47</v>
      </c>
      <c r="D74" s="62">
        <v>10450</v>
      </c>
      <c r="E74" s="62">
        <v>10450</v>
      </c>
      <c r="F74" s="63"/>
      <c r="G74" s="72"/>
      <c r="H74" s="72"/>
      <c r="I74" s="72"/>
    </row>
    <row r="75" spans="2:9" ht="13.5" customHeight="1">
      <c r="B75" s="60"/>
      <c r="C75" s="66" t="s">
        <v>3</v>
      </c>
      <c r="D75" s="62">
        <v>10000</v>
      </c>
      <c r="E75" s="62">
        <v>10000</v>
      </c>
      <c r="F75" s="63">
        <f aca="true" t="shared" si="0" ref="F75:F81">E75/D75</f>
        <v>1</v>
      </c>
      <c r="G75" s="72"/>
      <c r="H75" s="100"/>
      <c r="I75" s="100"/>
    </row>
    <row r="76" spans="2:9" ht="13.5" thickBot="1">
      <c r="B76" s="60"/>
      <c r="C76" s="66" t="s">
        <v>4</v>
      </c>
      <c r="D76" s="101">
        <v>1099.7</v>
      </c>
      <c r="E76" s="101">
        <v>1099.7</v>
      </c>
      <c r="F76" s="102">
        <f t="shared" si="0"/>
        <v>1</v>
      </c>
      <c r="G76" s="103"/>
      <c r="H76" s="100"/>
      <c r="I76" s="100"/>
    </row>
    <row r="77" spans="2:9" ht="34.5" customHeight="1" thickBot="1">
      <c r="B77" s="40" t="s">
        <v>5</v>
      </c>
      <c r="C77" s="41"/>
      <c r="D77" s="21">
        <f>D72+D68+D64+D51+D42+D31+D28+D25+D21+D18+D15+D11+D7</f>
        <v>123127.70000000001</v>
      </c>
      <c r="E77" s="21">
        <f>E72+E68+E64+E51+E42+E31+E28+E25+E21+E18+E15+E11+E7</f>
        <v>118363.79999999999</v>
      </c>
      <c r="F77" s="22">
        <f t="shared" si="0"/>
        <v>0.9613092748422977</v>
      </c>
      <c r="G77" s="16"/>
      <c r="H77" s="16"/>
      <c r="I77" s="20"/>
    </row>
    <row r="78" spans="2:9" ht="12.75">
      <c r="B78" s="98"/>
      <c r="C78" s="66" t="s">
        <v>47</v>
      </c>
      <c r="D78" s="104">
        <f>D74+D69+D65+D52+D32+D22+D12+D8</f>
        <v>10450</v>
      </c>
      <c r="E78" s="104">
        <f>E74+E69+E65+E52+E32+E22+E12+E8</f>
        <v>10450</v>
      </c>
      <c r="F78" s="105">
        <f>E78/D78</f>
        <v>1</v>
      </c>
      <c r="G78" s="125"/>
      <c r="H78" s="126"/>
      <c r="I78" s="126"/>
    </row>
    <row r="79" spans="2:9" ht="12.75">
      <c r="B79" s="98"/>
      <c r="C79" s="66" t="s">
        <v>3</v>
      </c>
      <c r="D79" s="104">
        <f>D75+D70+D66+D53+D33+D23+D13+D9</f>
        <v>43898.8</v>
      </c>
      <c r="E79" s="104">
        <f>E75+E70+E66+E53+E33+E23+E13+E9</f>
        <v>43870.00000000001</v>
      </c>
      <c r="F79" s="105">
        <f t="shared" si="0"/>
        <v>0.9993439456203815</v>
      </c>
      <c r="G79" s="125"/>
      <c r="H79" s="126"/>
      <c r="I79" s="126"/>
    </row>
    <row r="80" spans="2:9" ht="12.75">
      <c r="B80" s="98"/>
      <c r="C80" s="98" t="s">
        <v>4</v>
      </c>
      <c r="D80" s="62">
        <f>D76+D71+D67+D54+D44+D34+D30+D27+D24+D20+D17+D14+D10</f>
        <v>68046.2</v>
      </c>
      <c r="E80" s="62">
        <f>E76+E71+E67+E54+E44+E34+E30+E27+E24+E20+E17+E14+E10</f>
        <v>63311.100000000006</v>
      </c>
      <c r="F80" s="86">
        <f t="shared" si="0"/>
        <v>0.9304134543883421</v>
      </c>
      <c r="G80" s="125"/>
      <c r="H80" s="126"/>
      <c r="I80" s="126"/>
    </row>
    <row r="81" spans="2:9" ht="12.75">
      <c r="B81" s="98"/>
      <c r="C81" s="98" t="s">
        <v>7</v>
      </c>
      <c r="D81" s="113">
        <f>D60</f>
        <v>732.7</v>
      </c>
      <c r="E81" s="113">
        <f>E60</f>
        <v>732.7</v>
      </c>
      <c r="F81" s="86">
        <f t="shared" si="0"/>
        <v>1</v>
      </c>
      <c r="G81" s="125"/>
      <c r="H81" s="126"/>
      <c r="I81" s="126"/>
    </row>
  </sheetData>
  <sheetProtection/>
  <mergeCells count="84">
    <mergeCell ref="G68:G71"/>
    <mergeCell ref="H68:H71"/>
    <mergeCell ref="I68:I71"/>
    <mergeCell ref="H64:H67"/>
    <mergeCell ref="I64:I67"/>
    <mergeCell ref="G61:G63"/>
    <mergeCell ref="H61:H63"/>
    <mergeCell ref="I61:I63"/>
    <mergeCell ref="G72:G76"/>
    <mergeCell ref="H72:H76"/>
    <mergeCell ref="I72:I76"/>
    <mergeCell ref="G51:G55"/>
    <mergeCell ref="H51:H55"/>
    <mergeCell ref="I51:I55"/>
    <mergeCell ref="G56:G60"/>
    <mergeCell ref="H56:H60"/>
    <mergeCell ref="I56:I60"/>
    <mergeCell ref="G64:G67"/>
    <mergeCell ref="G48:G50"/>
    <mergeCell ref="H48:H50"/>
    <mergeCell ref="I48:I50"/>
    <mergeCell ref="G42:G44"/>
    <mergeCell ref="H42:H44"/>
    <mergeCell ref="I42:I44"/>
    <mergeCell ref="I31:I34"/>
    <mergeCell ref="G31:G34"/>
    <mergeCell ref="H35:H37"/>
    <mergeCell ref="I35:I37"/>
    <mergeCell ref="G45:G47"/>
    <mergeCell ref="H45:H47"/>
    <mergeCell ref="I45:I47"/>
    <mergeCell ref="H25:H27"/>
    <mergeCell ref="I25:I27"/>
    <mergeCell ref="G28:G30"/>
    <mergeCell ref="H28:H30"/>
    <mergeCell ref="I28:I30"/>
    <mergeCell ref="G38:G41"/>
    <mergeCell ref="G35:G37"/>
    <mergeCell ref="H38:H41"/>
    <mergeCell ref="I38:I41"/>
    <mergeCell ref="H31:H34"/>
    <mergeCell ref="I15:I17"/>
    <mergeCell ref="G18:G20"/>
    <mergeCell ref="H18:H20"/>
    <mergeCell ref="I18:I20"/>
    <mergeCell ref="G21:G24"/>
    <mergeCell ref="H21:H24"/>
    <mergeCell ref="G7:G10"/>
    <mergeCell ref="H7:H10"/>
    <mergeCell ref="I7:I10"/>
    <mergeCell ref="B2:H4"/>
    <mergeCell ref="G11:G14"/>
    <mergeCell ref="H11:H14"/>
    <mergeCell ref="I11:I14"/>
    <mergeCell ref="I5:I6"/>
    <mergeCell ref="B72:B76"/>
    <mergeCell ref="B77:C77"/>
    <mergeCell ref="B18:B20"/>
    <mergeCell ref="B21:B24"/>
    <mergeCell ref="B25:B27"/>
    <mergeCell ref="D5:E5"/>
    <mergeCell ref="B7:B10"/>
    <mergeCell ref="B11:B14"/>
    <mergeCell ref="B42:B44"/>
    <mergeCell ref="B31:B34"/>
    <mergeCell ref="B38:B41"/>
    <mergeCell ref="B35:B37"/>
    <mergeCell ref="B64:B67"/>
    <mergeCell ref="B68:B71"/>
    <mergeCell ref="B45:B47"/>
    <mergeCell ref="B48:B50"/>
    <mergeCell ref="B51:B55"/>
    <mergeCell ref="B56:B60"/>
    <mergeCell ref="B61:B63"/>
    <mergeCell ref="B28:B30"/>
    <mergeCell ref="C5:C6"/>
    <mergeCell ref="F5:F6"/>
    <mergeCell ref="B15:B17"/>
    <mergeCell ref="B5:B6"/>
    <mergeCell ref="H5:H6"/>
    <mergeCell ref="G15:G17"/>
    <mergeCell ref="H15:H17"/>
    <mergeCell ref="G25:G27"/>
    <mergeCell ref="G5:G6"/>
  </mergeCells>
  <printOptions horizontalCentered="1"/>
  <pageMargins left="0.1968503937007874" right="0.1968503937007874" top="0.1968503937007874" bottom="0.1968503937007874" header="0.5118110236220472" footer="0.5118110236220472"/>
  <pageSetup fitToHeight="2" horizontalDpi="600" verticalDpi="600" orientation="landscape" paperSize="9" scale="75" r:id="rId3"/>
  <legacyDrawing r:id="rId2"/>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L1" sqref="L1"/>
    </sheetView>
  </sheetViews>
  <sheetFormatPr defaultColWidth="9.00390625" defaultRowHeight="12.75"/>
  <cols>
    <col min="2" max="2" width="50.875" style="0" customWidth="1"/>
  </cols>
  <sheetData>
    <row r="1" spans="1:5" ht="18.75">
      <c r="A1" s="5" t="s">
        <v>22</v>
      </c>
      <c r="B1" s="48" t="s">
        <v>1</v>
      </c>
      <c r="C1" s="48" t="s">
        <v>24</v>
      </c>
      <c r="D1" s="48" t="s">
        <v>25</v>
      </c>
      <c r="E1" s="48" t="s">
        <v>26</v>
      </c>
    </row>
    <row r="2" spans="1:5" ht="19.5" thickBot="1">
      <c r="A2" s="6" t="s">
        <v>23</v>
      </c>
      <c r="B2" s="50"/>
      <c r="C2" s="50"/>
      <c r="D2" s="50"/>
      <c r="E2" s="50"/>
    </row>
    <row r="3" spans="1:5" ht="19.5">
      <c r="A3" s="48">
        <v>1</v>
      </c>
      <c r="B3" s="7" t="s">
        <v>19</v>
      </c>
      <c r="C3" s="48">
        <v>10594.2</v>
      </c>
      <c r="D3" s="48">
        <v>10279.5</v>
      </c>
      <c r="E3" s="48">
        <v>100</v>
      </c>
    </row>
    <row r="4" spans="1:5" ht="116.25" thickBot="1">
      <c r="A4" s="50"/>
      <c r="B4" s="8" t="s">
        <v>27</v>
      </c>
      <c r="C4" s="50"/>
      <c r="D4" s="50"/>
      <c r="E4" s="50"/>
    </row>
    <row r="5" spans="1:5" ht="78.75" thickBot="1">
      <c r="A5" s="6">
        <v>2</v>
      </c>
      <c r="B5" s="9" t="s">
        <v>28</v>
      </c>
      <c r="C5" s="10">
        <v>644</v>
      </c>
      <c r="D5" s="10">
        <v>588</v>
      </c>
      <c r="E5" s="10">
        <v>91.3</v>
      </c>
    </row>
    <row r="6" spans="1:5" ht="98.25" thickBot="1">
      <c r="A6" s="6">
        <v>3</v>
      </c>
      <c r="B6" s="9" t="s">
        <v>29</v>
      </c>
      <c r="C6" s="10">
        <v>12968.6</v>
      </c>
      <c r="D6" s="11">
        <v>12964.1</v>
      </c>
      <c r="E6" s="12">
        <v>100</v>
      </c>
    </row>
    <row r="7" spans="1:5" ht="117.75" thickBot="1">
      <c r="A7" s="6">
        <v>4</v>
      </c>
      <c r="B7" s="9" t="s">
        <v>30</v>
      </c>
      <c r="C7" s="10">
        <v>193.3</v>
      </c>
      <c r="D7" s="10">
        <v>127.4</v>
      </c>
      <c r="E7" s="10">
        <v>65.9</v>
      </c>
    </row>
    <row r="8" spans="1:5" ht="19.5">
      <c r="A8" s="48">
        <v>5</v>
      </c>
      <c r="B8" s="7" t="s">
        <v>20</v>
      </c>
      <c r="C8" s="48">
        <v>20941.8</v>
      </c>
      <c r="D8" s="48">
        <v>18959.3</v>
      </c>
      <c r="E8" s="48">
        <v>90.5</v>
      </c>
    </row>
    <row r="9" spans="1:5" ht="117.75" thickBot="1">
      <c r="A9" s="50"/>
      <c r="B9" s="9" t="s">
        <v>31</v>
      </c>
      <c r="C9" s="50"/>
      <c r="D9" s="50"/>
      <c r="E9" s="50"/>
    </row>
    <row r="10" spans="1:5" ht="19.5">
      <c r="A10" s="48">
        <v>6</v>
      </c>
      <c r="B10" s="7" t="s">
        <v>32</v>
      </c>
      <c r="C10" s="48">
        <v>2628.1</v>
      </c>
      <c r="D10" s="48">
        <v>2628.1</v>
      </c>
      <c r="E10" s="51">
        <v>100</v>
      </c>
    </row>
    <row r="11" spans="1:5" ht="117.75" thickBot="1">
      <c r="A11" s="50"/>
      <c r="B11" s="9" t="s">
        <v>33</v>
      </c>
      <c r="C11" s="50"/>
      <c r="D11" s="50"/>
      <c r="E11" s="52"/>
    </row>
    <row r="12" spans="1:5" ht="19.5">
      <c r="A12" s="48">
        <v>7</v>
      </c>
      <c r="B12" s="7" t="s">
        <v>32</v>
      </c>
      <c r="C12" s="48">
        <v>2750</v>
      </c>
      <c r="D12" s="48">
        <v>2750</v>
      </c>
      <c r="E12" s="51">
        <v>100</v>
      </c>
    </row>
    <row r="13" spans="1:5" ht="98.25" thickBot="1">
      <c r="A13" s="50"/>
      <c r="B13" s="9" t="s">
        <v>34</v>
      </c>
      <c r="C13" s="50"/>
      <c r="D13" s="50"/>
      <c r="E13" s="52"/>
    </row>
    <row r="14" spans="1:5" ht="19.5">
      <c r="A14" s="48">
        <v>8</v>
      </c>
      <c r="B14" s="7" t="s">
        <v>20</v>
      </c>
      <c r="C14" s="48">
        <v>0</v>
      </c>
      <c r="D14" s="48">
        <v>0</v>
      </c>
      <c r="E14" s="48">
        <v>0</v>
      </c>
    </row>
    <row r="15" spans="1:5" ht="78.75">
      <c r="A15" s="49"/>
      <c r="B15" s="13" t="s">
        <v>21</v>
      </c>
      <c r="C15" s="49"/>
      <c r="D15" s="49"/>
      <c r="E15" s="49"/>
    </row>
    <row r="16" spans="1:5" ht="20.25" thickBot="1">
      <c r="A16" s="50"/>
      <c r="B16" s="9"/>
      <c r="C16" s="50"/>
      <c r="D16" s="50"/>
      <c r="E16" s="50"/>
    </row>
    <row r="17" spans="1:5" ht="19.5">
      <c r="A17" s="48">
        <v>9</v>
      </c>
      <c r="B17" s="7" t="s">
        <v>20</v>
      </c>
      <c r="C17" s="48">
        <v>25061.1</v>
      </c>
      <c r="D17" s="48">
        <v>25061.1</v>
      </c>
      <c r="E17" s="48">
        <v>100</v>
      </c>
    </row>
    <row r="18" spans="1:5" ht="117.75" thickBot="1">
      <c r="A18" s="50"/>
      <c r="B18" s="9" t="s">
        <v>35</v>
      </c>
      <c r="C18" s="50"/>
      <c r="D18" s="50"/>
      <c r="E18" s="50"/>
    </row>
    <row r="19" spans="1:5" ht="19.5">
      <c r="A19" s="48">
        <v>10</v>
      </c>
      <c r="B19" s="7" t="s">
        <v>20</v>
      </c>
      <c r="C19" s="48">
        <v>10217.1</v>
      </c>
      <c r="D19" s="48">
        <v>9748.3</v>
      </c>
      <c r="E19" s="48">
        <v>95.4</v>
      </c>
    </row>
    <row r="20" spans="1:5" ht="117.75" thickBot="1">
      <c r="A20" s="50"/>
      <c r="B20" s="9" t="s">
        <v>36</v>
      </c>
      <c r="C20" s="50"/>
      <c r="D20" s="50"/>
      <c r="E20" s="50"/>
    </row>
    <row r="21" spans="1:5" ht="18.75">
      <c r="A21" s="48">
        <v>11</v>
      </c>
      <c r="B21" s="14" t="s">
        <v>20</v>
      </c>
      <c r="C21" s="48">
        <v>12.1</v>
      </c>
      <c r="D21" s="48">
        <v>12.1</v>
      </c>
      <c r="E21" s="48">
        <v>100</v>
      </c>
    </row>
    <row r="22" spans="1:5" ht="113.25">
      <c r="A22" s="49"/>
      <c r="B22" s="15" t="s">
        <v>37</v>
      </c>
      <c r="C22" s="49"/>
      <c r="D22" s="49"/>
      <c r="E22" s="49"/>
    </row>
    <row r="23" spans="1:5" ht="20.25" thickBot="1">
      <c r="A23" s="50"/>
      <c r="B23" s="9"/>
      <c r="C23" s="50"/>
      <c r="D23" s="50"/>
      <c r="E23" s="50"/>
    </row>
    <row r="24" spans="3:4" ht="12.75">
      <c r="C24">
        <f>SUM(C3:C23)</f>
        <v>86010.30000000002</v>
      </c>
      <c r="D24">
        <f>SUM(D3:D23)</f>
        <v>83117.90000000001</v>
      </c>
    </row>
  </sheetData>
  <sheetProtection/>
  <mergeCells count="36">
    <mergeCell ref="B1:B2"/>
    <mergeCell ref="C1:C2"/>
    <mergeCell ref="D1:D2"/>
    <mergeCell ref="E1:E2"/>
    <mergeCell ref="A3:A4"/>
    <mergeCell ref="C3:C4"/>
    <mergeCell ref="D3:D4"/>
    <mergeCell ref="E3:E4"/>
    <mergeCell ref="A8:A9"/>
    <mergeCell ref="C8:C9"/>
    <mergeCell ref="D8:D9"/>
    <mergeCell ref="E8:E9"/>
    <mergeCell ref="A10:A11"/>
    <mergeCell ref="C10:C11"/>
    <mergeCell ref="D10:D11"/>
    <mergeCell ref="E10:E11"/>
    <mergeCell ref="D19:D20"/>
    <mergeCell ref="E19:E20"/>
    <mergeCell ref="A12:A13"/>
    <mergeCell ref="C12:C13"/>
    <mergeCell ref="D12:D13"/>
    <mergeCell ref="E12:E13"/>
    <mergeCell ref="A14:A16"/>
    <mergeCell ref="C14:C16"/>
    <mergeCell ref="D14:D16"/>
    <mergeCell ref="E14:E16"/>
    <mergeCell ref="A21:A23"/>
    <mergeCell ref="C21:C23"/>
    <mergeCell ref="D21:D23"/>
    <mergeCell ref="E21:E23"/>
    <mergeCell ref="A17:A18"/>
    <mergeCell ref="C17:C18"/>
    <mergeCell ref="D17:D18"/>
    <mergeCell ref="E17:E18"/>
    <mergeCell ref="A19:A20"/>
    <mergeCell ref="C19:C2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Наталья</cp:lastModifiedBy>
  <cp:lastPrinted>2018-03-06T11:44:17Z</cp:lastPrinted>
  <dcterms:created xsi:type="dcterms:W3CDTF">2016-06-28T07:56:42Z</dcterms:created>
  <dcterms:modified xsi:type="dcterms:W3CDTF">2018-03-06T11:53:16Z</dcterms:modified>
  <cp:category/>
  <cp:version/>
  <cp:contentType/>
  <cp:contentStatus/>
</cp:coreProperties>
</file>