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020" windowWidth="13920" windowHeight="7740" activeTab="0"/>
  </bookViews>
  <sheets>
    <sheet name="XI (2)" sheetId="1" r:id="rId1"/>
  </sheets>
  <definedNames>
    <definedName name="_xlnm.Print_Titles" localSheetId="0">'XI (2)'!$13:$14</definedName>
  </definedNames>
  <calcPr fullCalcOnLoad="1" refMode="R1C1"/>
</workbook>
</file>

<file path=xl/sharedStrings.xml><?xml version="1.0" encoding="utf-8"?>
<sst xmlns="http://schemas.openxmlformats.org/spreadsheetml/2006/main" count="1439" uniqueCount="362">
  <si>
    <t>Наименование</t>
  </si>
  <si>
    <t>Рз</t>
  </si>
  <si>
    <t>ПР</t>
  </si>
  <si>
    <t>ЦСР</t>
  </si>
  <si>
    <t>ВР</t>
  </si>
  <si>
    <t>Сумма (тысяч рублей)</t>
  </si>
  <si>
    <t>Общегосударственные вопросы</t>
  </si>
  <si>
    <t>0100</t>
  </si>
  <si>
    <t/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</si>
  <si>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</si>
  <si>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</si>
  <si>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</si>
  <si>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</si>
  <si>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</si>
  <si>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</si>
  <si>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Обслуживание государственного и муниципального долга</t>
  </si>
  <si>
    <t>0111</t>
  </si>
  <si>
    <t xml:space="preserve"> 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</si>
  <si>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</si>
  <si>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</si>
  <si>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</si>
  <si>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</si>
  <si>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</si>
  <si>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</si>
  <si>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</si>
  <si>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</si>
  <si>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</si>
  <si>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</si>
  <si>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</si>
  <si>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</si>
  <si>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</si>
  <si>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</si>
  <si>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</si>
  <si>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</si>
  <si>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</si>
  <si>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</si>
  <si>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</si>
  <si>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</si>
  <si>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</si>
  <si>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</si>
  <si>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</si>
  <si>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</si>
  <si>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</si>
  <si>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</si>
  <si>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0800</t>
  </si>
  <si>
    <t>Культура</t>
  </si>
  <si>
    <t>0801</t>
  </si>
  <si>
    <t>001</t>
  </si>
  <si>
    <t>Физическая культура и спорт</t>
  </si>
  <si>
    <t>Социальная политика</t>
  </si>
  <si>
    <t>1000</t>
  </si>
  <si>
    <t>1100</t>
  </si>
  <si>
    <t>ВСЕГО</t>
  </si>
  <si>
    <t>УТВЕРЖДЕНО</t>
  </si>
  <si>
    <t>002 04 66</t>
  </si>
  <si>
    <t>Социальное обеспечение населения</t>
  </si>
  <si>
    <t>1003</t>
  </si>
  <si>
    <t>Пенсионное обеспечение</t>
  </si>
  <si>
    <t>1001</t>
  </si>
  <si>
    <t>решением совета депутатов</t>
  </si>
  <si>
    <t>Другие вопросы в области жилищно-коммунального хозяйства</t>
  </si>
  <si>
    <t>0505</t>
  </si>
  <si>
    <t xml:space="preserve">Культура и кинематография </t>
  </si>
  <si>
    <t xml:space="preserve">Другие вопросы в области культуры, кинематографии </t>
  </si>
  <si>
    <t>0804</t>
  </si>
  <si>
    <t>1300</t>
  </si>
  <si>
    <t>1301</t>
  </si>
  <si>
    <t>Обслуживание внутреннего государственного и муниципального долга</t>
  </si>
  <si>
    <t>1102</t>
  </si>
  <si>
    <t>Массовый  спорт</t>
  </si>
  <si>
    <t>0113</t>
  </si>
  <si>
    <t>0106</t>
  </si>
  <si>
    <t>Обеспечение деятельности финансовых органов</t>
  </si>
  <si>
    <t>Иные межбюджетные трансферты</t>
  </si>
  <si>
    <t>0409</t>
  </si>
  <si>
    <t>870</t>
  </si>
  <si>
    <t>540</t>
  </si>
  <si>
    <t>810</t>
  </si>
  <si>
    <t>Обслуживание муниципального долга</t>
  </si>
  <si>
    <t>Резервные средства</t>
  </si>
  <si>
    <t>Субсидии юридическим лицам (кроме государственных, муниципальных учреждений) и физическим лицам - производителям товаров, работ, услуг</t>
  </si>
  <si>
    <t>Обеспечение выполнения функций казенными учреждениями</t>
  </si>
  <si>
    <t>Дорожное хозяйство (дорожные фонды)</t>
  </si>
  <si>
    <t>315 01 02</t>
  </si>
  <si>
    <t>315 01 03</t>
  </si>
  <si>
    <t>муниципального образования Мгинское городское поселение</t>
  </si>
  <si>
    <t xml:space="preserve"> Кировского муниципального  района Ленинградской области</t>
  </si>
  <si>
    <t>321</t>
  </si>
  <si>
    <t>313</t>
  </si>
  <si>
    <t>Обеспечение проведения выборов и референдумов</t>
  </si>
  <si>
    <t>0107</t>
  </si>
  <si>
    <t>122</t>
  </si>
  <si>
    <t>242</t>
  </si>
  <si>
    <t>244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</si>
  <si>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</si>
  <si>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</si>
  <si>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</si>
  <si>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121</t>
  </si>
  <si>
    <t>243</t>
  </si>
  <si>
    <t>111</t>
  </si>
  <si>
    <t>112</t>
  </si>
  <si>
    <t>Обеспечение деятельности органов местного самоуправления</t>
  </si>
  <si>
    <t>67 0 0000</t>
  </si>
  <si>
    <t>Обеспечение деятельности депутатов представительных органов муниципальных образований</t>
  </si>
  <si>
    <t>67 2 0000</t>
  </si>
  <si>
    <t>Расходы на выплаты по оплате труда работников органов местного самоуправления в рамках обеспечения деятельности депутатов представительных органов муниципальных образований</t>
  </si>
  <si>
    <t>67 2 0021</t>
  </si>
  <si>
    <t>Обеспечение деятельности представительных органов муниципальных образований</t>
  </si>
  <si>
    <t>67 3 0000</t>
  </si>
  <si>
    <t>Расходы на обеспечение функций органов местного самоуправления  в рамках обеспечения деятельности представительных органов муниципальных образований</t>
  </si>
  <si>
    <t>67 3 0023</t>
  </si>
  <si>
    <t>Обеспечение деятельности аппаратов органов местного самоуправления</t>
  </si>
  <si>
    <t>67 4 0000</t>
  </si>
  <si>
    <t>Расходы на выплаты по оплате труда работников органов местного самоуправления в рамках обеспечения деятельности аппаратов органов местного самоуправления</t>
  </si>
  <si>
    <t>67 4 0021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</si>
  <si>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аппаратов органов местного самоуправления</t>
  </si>
  <si>
    <t>67 4 0022</t>
  </si>
  <si>
    <t>Расходы на обеспечение функций органов местного самоуправления  в рамках обеспечения деятельности аппаратов органов местного самоуправления</t>
  </si>
  <si>
    <t>67 4 0023</t>
  </si>
  <si>
    <t>67 5 0000</t>
  </si>
  <si>
    <t>67 5 0021</t>
  </si>
  <si>
    <t>Обеспечение деятельности Главы местной администрации</t>
  </si>
  <si>
    <t xml:space="preserve">Расходы на выплаты по оплате труда работников органов местного самоуправления в рамках обеспечения деятельности Главы местной администрации      </t>
  </si>
  <si>
    <t>98 0 0000</t>
  </si>
  <si>
    <t>98 9 0000</t>
  </si>
  <si>
    <t>98 9 9601</t>
  </si>
  <si>
    <t>98 9 9605</t>
  </si>
  <si>
    <t>98 9 9608</t>
  </si>
  <si>
    <t>Непрограммные расходы органов местного самоуправления</t>
  </si>
  <si>
    <t xml:space="preserve">Непрограммные расходы </t>
  </si>
  <si>
    <t>Межбюджетные трансферты бюджетам муниципальных районов из бюджетов поселений на осуществление части полномочий  по формированию, утверждению, исполнению и контролю за исполнением бюджета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</si>
  <si>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в сфере архитектуры и градостроительства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</si>
  <si>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рамках непрограммных расходов органов местного самоуправления</t>
  </si>
  <si>
    <t>98 9 1020</t>
  </si>
  <si>
    <t>Проведение выборов в представительные органы муниципального образования в рамках непрограммных расходов органов местного самоупарвления</t>
  </si>
  <si>
    <t>98 9 1005</t>
  </si>
  <si>
    <t>Резервный фонд администрации муниципального образования в рамках непрограммных расходов органов местного самоуправления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</si>
  <si>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 в рамках непрограммных расходов органов местного самоуправления</t>
  </si>
  <si>
    <t>98 9 1031</t>
  </si>
  <si>
    <t>98 9 1003</t>
  </si>
  <si>
    <t>98 9 1007</t>
  </si>
  <si>
    <t>98 9 1009</t>
  </si>
  <si>
    <t>98 9 1010</t>
  </si>
  <si>
    <t>98 9 1011</t>
  </si>
  <si>
    <t>98 9 1041</t>
  </si>
  <si>
    <t>98 9 9603</t>
  </si>
  <si>
    <t>Премирование по постановлению администрации в связи с юбилеем и вне системы оплаты труда в рамках непрограммных расходов органов местного самоуправления</t>
  </si>
  <si>
    <t>Исполнение судебных актов, вступивших в законную силу, по искам к муниципальному образованию в рамках непрограммных расходов органов местного самоуправления</t>
  </si>
  <si>
    <t>Расчеты за услуги по начислению и сбору платы за найм в рамках непрограммных расходов органов местного самоуправления</t>
  </si>
  <si>
    <t>Расчеты за услуги по начислению и выплате муниципальных субсидий в рамках непрограммных расходов органов местного самоуправления</t>
  </si>
  <si>
    <t>Информирование жителей  в СМИ о развитии муниципального образования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</si>
  <si>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части полномочий по владению, пользованию и распоряжению имуществом в рамках непрограммных расходов органов местного самоуправления</t>
  </si>
  <si>
    <t>98 9 5118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</si>
  <si>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</si>
  <si>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98 9 1035</t>
  </si>
  <si>
    <t>Мероприятия по землеустройству и землепользованию в рамках непрограммных расходов органов местного самоуправления</t>
  </si>
  <si>
    <t>Расходы на обеспечение деятельности муниципальных казенных учреждений в рамках непрограммных расходов органов местного самоуправления</t>
  </si>
  <si>
    <t>98 9 0024</t>
  </si>
  <si>
    <t>Доплаты к пенсиям муниципальных служащих в рамках непрограммных расходов органов местного самоуправления</t>
  </si>
  <si>
    <t>98 9 0308</t>
  </si>
  <si>
    <t>98 9 0348</t>
  </si>
  <si>
    <t>Предоставление гражданам субсидий на оплату жилого помещения и коммунальных услуг в рамках непрограммных расходов органов местного самоуправления</t>
  </si>
  <si>
    <t>98 9 1001</t>
  </si>
  <si>
    <t>Процентные платежи по муниципальному долгу в рамках непрограммных расходов органов местного самоуправления</t>
  </si>
  <si>
    <t>98 9 8206</t>
  </si>
  <si>
    <t>Разработка проектно-сметной документации системы водоснабжения д.Сологубовка и д.Лезье в рамках непрограммных расходов органов местного самоуправления</t>
  </si>
  <si>
    <t>98 9 1531</t>
  </si>
  <si>
    <t>98 9 1532</t>
  </si>
  <si>
    <t>98 9 1534</t>
  </si>
  <si>
    <t>98 9 1535</t>
  </si>
  <si>
    <t>98 9 1536</t>
  </si>
  <si>
    <t>Непрограммные расходы</t>
  </si>
  <si>
    <t>Расходы на уличное освещение в рамках непрограммных расходов органов местного самоуправления</t>
  </si>
  <si>
    <t>Расходы на озеленение в рамках непрограммных расходов органов местного самоуправления</t>
  </si>
  <si>
    <t>Организация и содержание мест захоронения в рамках непрограммных расходов органов местного самоуправления</t>
  </si>
  <si>
    <t>Расходы на прочие мероприятия по благоустройству в рамках непрограммных расходов органов местного самоуправления</t>
  </si>
  <si>
    <t>Организация сбора и вывоза бытовых отходов и мусора в рамках непрограммных расходов органов местного самоуправления</t>
  </si>
  <si>
    <t>Мероприятия в области жилищного хозяйства в рамках непрограммных расходов органов местного самоуправления</t>
  </si>
  <si>
    <t>98 9 1500</t>
  </si>
  <si>
    <t>98 9 0604</t>
  </si>
  <si>
    <t>98 9 1501</t>
  </si>
  <si>
    <t>98 9 0630</t>
  </si>
  <si>
    <t>98 9 0608</t>
  </si>
  <si>
    <t>Мероприятия в области коммунального хозяйства в рамках непрограммных расходов органов местного самоуправления</t>
  </si>
  <si>
    <t>98 9 1550</t>
  </si>
  <si>
    <t>67 9 0000</t>
  </si>
  <si>
    <t>67 9 7134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</si>
  <si>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</si>
  <si>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 xml:space="preserve">Расходы за счет 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</t>
  </si>
  <si>
    <t>98 9 9609</t>
  </si>
  <si>
    <t>Межбюджетные трансферты бюджетам муниципальных районов из бюджетов поселений на осуществление передаваемых полномочий контрольно-счетных органов поселений по осуществлению внешнего муниципального финансового контроля в рамках непрограммных расходов органов местного самоуправления</t>
  </si>
  <si>
    <t>730</t>
  </si>
  <si>
    <t>Пособия,  компенсации, меры социальной поддержки по публичным нормативным обязательствами</t>
  </si>
  <si>
    <t>Иные выплаты персоналу казенных учреждений, за исключением фонда оплаты труда</t>
  </si>
  <si>
    <t>414</t>
  </si>
  <si>
    <t xml:space="preserve">Субсидии юридическим лицам (кроме некоммерческих организаций), индивидуальным предпринимателям,  физическим лицам </t>
  </si>
  <si>
    <t>98 9  9603</t>
  </si>
  <si>
    <t>Расходы на выплаты по оплате труда работников органов местного самоуправления,  не являющихся должностями муниципальной службы, в рамках обеспечения деятельности представительных органов муниципальных образований</t>
  </si>
  <si>
    <t>67 3 0022</t>
  </si>
  <si>
    <t>05 0 0000</t>
  </si>
  <si>
    <t>05 1 0000</t>
  </si>
  <si>
    <t>05 1 1306</t>
  </si>
  <si>
    <t>05 2 0000</t>
  </si>
  <si>
    <t>05 2 1307</t>
  </si>
  <si>
    <t>05 2 1308</t>
  </si>
  <si>
    <t>Муниципальная программа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</si>
  <si>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07 0 0000</t>
  </si>
  <si>
    <t>Подпрограмма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</si>
  <si>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07 1 0000</t>
  </si>
  <si>
    <t>Мероприятия по ремонту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</si>
  <si>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07 1 1148</t>
  </si>
  <si>
    <t>07 2 0000</t>
  </si>
  <si>
    <t>Мероприятия по ремонту дворовых территорий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</si>
  <si>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07 2 1150</t>
  </si>
  <si>
    <t>Подпрограмма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</si>
  <si>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07 1 1149</t>
  </si>
  <si>
    <t>Мероприятия по содержанию  дорог общего пользования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 муниципального  района 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</si>
  <si>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Мероприятия, направленные на создание условий для обеспечения жителей поселения услугами связи в рамках непрограммных расходов органов местного самоуправления</t>
  </si>
  <si>
    <t>98 9 1410</t>
  </si>
  <si>
    <t>08 0 0000</t>
  </si>
  <si>
    <t>08 0 0643</t>
  </si>
  <si>
    <t>08 0 0644</t>
  </si>
  <si>
    <t>Обеспечение мероприятий по переселению граждан из аварийного жилищного фонда в рамках непрограммных расходов органов местного самоуправления</t>
  </si>
  <si>
    <t>Муниципальная программа "Газоснабжение и газификация МО Мгинское городское поселение"</t>
  </si>
  <si>
    <t>09 0 0000</t>
  </si>
  <si>
    <t>Реализация мероприятий по обеспечению безопасности и бесперебойной работы газопровода в рамках муниципальной программы "Газоснабжение и газификация МО Мгинское городское поселение"</t>
  </si>
  <si>
    <t>09 0 1518</t>
  </si>
  <si>
    <t>Разработка схемы газификации в рамках муниципальной программы "Газоснабжение и газификация МО Мгинское городское поселение"</t>
  </si>
  <si>
    <t>09 0 1519</t>
  </si>
  <si>
    <t>09 0 8019</t>
  </si>
  <si>
    <t>Муниципальная программа "Развитие культуры, физической культуры и спорта в муниципальном образовании Мгинское городское поселение"</t>
  </si>
  <si>
    <t>Подпрограмма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</si>
  <si>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на обеспечение деятельности муниципальных казенных учреждений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</si>
  <si>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10 0 0000</t>
  </si>
  <si>
    <t>10 1 0000</t>
  </si>
  <si>
    <t>10 1 0024</t>
  </si>
  <si>
    <t>Обеспечение пожарной безопасности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</si>
  <si>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10 1 1142</t>
  </si>
  <si>
    <t>Проведение капитального ремонта зрительного зала и аппаратной МКУК "КДЦ МГА"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</si>
  <si>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Расходы за счет субсидии на 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</si>
  <si>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10 1 7036</t>
  </si>
  <si>
    <t>10 1 1146</t>
  </si>
  <si>
    <t>Организация и проведение военно-патриотических мероприятий и мероприятий социальной направленности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</si>
  <si>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10 1 1147</t>
  </si>
  <si>
    <t>Организация и проведение мероприятий в сфере культуры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</si>
  <si>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Подпрограмма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</si>
  <si>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Организация и проведение мероприятий в области  спорта и физической культуры в рамках  подпрограммы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</si>
  <si>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Приобретение наградной и спортивной атрибутики, сувенирной продукции в рамках подпрограммы  "Развитие физической культуры и спорта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</si>
  <si>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10 2 0000</t>
  </si>
  <si>
    <t>10 2 1175</t>
  </si>
  <si>
    <t>10 2 1176</t>
  </si>
  <si>
    <t xml:space="preserve">Субсидии юридическим лицам на возмещение части затрат на проведение капитального ремонта общего имущества многоквартирных домов муниципального жилищного фонда  </t>
  </si>
  <si>
    <t>Субсидии юридическим лицам на возмещение части затрат на мероприятия в области коммунального хозяйства в части водоснабжения в рамках непрограммных расходов органов местного самоуправления</t>
  </si>
  <si>
    <t>Субсидии юридическим лицам на возмещение части затрат организациям, предоставляющим населению банно-прачечные услуги в рамках непрограммных расходов органов местного самоуправления</t>
  </si>
  <si>
    <t>09 0 8020</t>
  </si>
  <si>
    <t>Приложение 7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</si>
  <si>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</si>
  <si>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</si>
  <si>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Фонд оплаты труда казенных учреждений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</si>
  <si>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</si>
  <si>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Закупка товаров, работ, услуг в целях капитального ремонта государственного (муниципального) имущества</t>
  </si>
  <si>
    <t>Бюджетные инвестиции в объекты капитального строительства государственной (муниципальной) собственности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</si>
  <si>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</si>
  <si>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</si>
  <si>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10 1 1141</t>
  </si>
  <si>
    <t>98 9 0676</t>
  </si>
  <si>
    <t>630</t>
  </si>
  <si>
    <t>Субсидии в виде имущественного взноса некоммерческой организации  "Фонд капитального ремонта многоквартирных домов Ленинградской области" в рамках  непрограммных расходов органов местного самоуправления</t>
  </si>
  <si>
    <t>Субсидии некоммерческим организациям (за исключением государственных (муниципальных) учреждений)</t>
  </si>
  <si>
    <t>05 1 9610</t>
  </si>
  <si>
    <t xml:space="preserve">Муниципальная программа "Обеспечение безопасности, жизнедеятельности на территории МО Мгинское городское поселение" </t>
  </si>
  <si>
    <t xml:space="preserve">Обучение  должностных лиц и специалистов по гражданской обороне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</si>
  <si>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Межбюджетные трансферты бюджетам муниципальных районов из бюджетов поселений на осуществление части полномочий по организации и осуществлению мероприятий по ГО и ЧС в рамках подпрограммы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</si>
  <si>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</si>
  <si>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осуществления мероприятий по предупреждению и тушению пожаров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</si>
  <si>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Организация пожарно-профилактической работы на территории поселения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</si>
  <si>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 xml:space="preserve">Подпрограмма "Осуществление мероприятий по предупреждению и защите населения от чрезвычайных ситуаций на территории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</si>
  <si>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Муниципальная программа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</si>
  <si>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Поддержка субъектов малого предпринимательства, осуществляющим свою деятельность менее одного года, зарегистрированным и ведущим деятельность на территории МО Мгинское ГП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</si>
  <si>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Информационная и консультационная поддержка субъектов малого предпринимательства, зарегистрированным и ведущим деятельность на территории МО Мгинское ГП, в рамках муниципальной программы "Развитие субъектов малого и среднего предпринимательства муниципального образования Мгинское городское поселение  Кировского муниципального района Ленинградской области"</t>
  </si>
  <si>
    <t>Экспертиза проекта "Газораспределительная сеть среднего и низкого давления к индивидуальным жилым домам в п.Мга, Шоссе Революции" в рамках муниципальной программы "Газоснабжение и газификация МО Мгинское городское поселение"</t>
  </si>
  <si>
    <t>РАСПРЕДЕЛЕНИЕ
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2014 год</t>
  </si>
  <si>
    <t>от "28" ноября 2013 г. № 48</t>
  </si>
  <si>
    <t>98 9 8602</t>
  </si>
  <si>
    <t>(в редакции решения совета депутатов</t>
  </si>
  <si>
    <t>05 2 1212</t>
  </si>
  <si>
    <t xml:space="preserve">Проведение ремонта пожарного водоема д.Сологубовка в рамках подпрограммы "Пожарная безопасность  МО Мгинское городское поселение" муниципальной программы  "Обеспечение безопасности, жизнедеятельности на территории МО Мгинское городское поселение" </t>
  </si>
  <si>
    <t>Ремонт дворовой территории у д.6 по ул.Донецкая, п.Мга  в рамках подпрограммы "Капитальный ремонт, ремонт  дворовых территорий многоквартирных домов, проездов к дворовым территориям многоквартирных домов  муниципального образования  Мгинское городское поселение"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</si>
  <si>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07 2 1211</t>
  </si>
  <si>
    <t>98 9 1100</t>
  </si>
  <si>
    <t>Проектирование схем генеральных планов поселений в рамках  непрограммных расходов органов местного самоуправления</t>
  </si>
  <si>
    <t>09 0 8053</t>
  </si>
  <si>
    <t>98 9 1537</t>
  </si>
  <si>
    <t>Расходы на прочие мероприятия по благоустройству в составе Адресной программы в рамках непрограммных расходов органов местного самоуправления</t>
  </si>
  <si>
    <t>Расходы на капитальный ремонт (ремонт) прочих объектов согласно Адресной программы в рамках непрограммных расходов органов местного самоуправления</t>
  </si>
  <si>
    <t>Капитальный ремонт (ремонт)  муниципального жилищного фонда в рамках непрограммных расходов органов местного самоуправления</t>
  </si>
  <si>
    <t>Распределительный газопровод среднего и низкого давления к индивидуальным жилым домам по ул.Песочная, ул.Проезжая, ул.Маяковского, шоссе Революции г.п.Мга, стоительно-монтажные работы, в том числе авторский и строительный контроль,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</si>
  <si>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Врезка в распределительные сети газопровода низкого давления к индивидуальным жилым домам  Советский пр. д.43,47, ул.Лесная  д.16,16а,17,18,18а,19,20 г.п.Мга, и изготовление технического паспорта и технического плана в рамках муниципальной программы "Газоснабжение и газификация МО Мгинское городское поселение"</t>
  </si>
  <si>
    <t>98 9 0351</t>
  </si>
  <si>
    <t>98  9 0351</t>
  </si>
  <si>
    <t>Оказание разовой материальной помощи пострадавшим от стихийных бедствий и других чрезвычайных ситуаций  в рамках непрограммных расходов органов местного самоуправления</t>
  </si>
  <si>
    <t>98 9 1522</t>
  </si>
  <si>
    <t>Мероприятия на проведение капитального ремонта (ремонта) объектов теплоснабжения в рамках непрограммных расходов органов местного самоуправления</t>
  </si>
  <si>
    <t>46 0 0000</t>
  </si>
  <si>
    <t>46 0 1351</t>
  </si>
  <si>
    <t>Организация и осуществление мероприятий по ремонту дорог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</si>
  <si>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Организация и осуществление мероприятий по обустройству пожарных водоемов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</si>
  <si>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46 0 1444</t>
  </si>
  <si>
    <t>46 0 1445</t>
  </si>
  <si>
    <t>46 0 1525</t>
  </si>
  <si>
    <t>Организация и осуществление мероприятий по благоустройству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</si>
  <si>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Муниципальная программа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</si>
  <si>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Мероприятия по содержанию  дорог общего пользования в рамках муниципальной программы  "Развитие части территории муниципального образования Мгинское городское поселение Кировского муниципального района  Ленинградской области на 2014 год"</t>
  </si>
  <si>
    <t>98 9 1030</t>
  </si>
  <si>
    <t>Содержание и обслуживание объектов имущества казны муниципального образования в рамках непрограммных расходов органов местного самоуправления</t>
  </si>
  <si>
    <t>09 0 7020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</si>
  <si>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муниципального образования  в рамках муниципальной программы "Газоснабжение и газификация МО Мгинское городское поселение"</t>
  </si>
  <si>
    <t>Содержание автомобильных дорог местного значения и искусственных сооружений на них в рамках непрограммных расходов органов местного самоуправления</t>
  </si>
  <si>
    <t>98 9 1419</t>
  </si>
  <si>
    <t>Членские взносы в союз малых городов Российской Федерации в рамках непрограммных расходов органов местного самоуправления</t>
  </si>
  <si>
    <t>98 9 1036</t>
  </si>
  <si>
    <t>Мероприятия по проведению проверки достоверности определения сметной стоимости работ по ремонту угольной котельной в п.Старая Малуксав рамках непрограммных расходов органов местного самоуправления</t>
  </si>
  <si>
    <t>98 9 1528</t>
  </si>
  <si>
    <t>07 1 7203</t>
  </si>
  <si>
    <t>Мероприятия на подготовку и проведение мероприятий, посвященных Дню образования Ленинградской области,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</si>
  <si>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07 1 9501</t>
  </si>
  <si>
    <t>Межбюджетные трансферты бюджетам поселений из бюджета муниципального района на осуществление полномочий на мероприятия по содержанию автомобильных дорог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</si>
  <si>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98 9 1453</t>
  </si>
  <si>
    <t>Проверка достоверности определения сметной стоимости ремонта автомобильных дорог местного значения в рамках непрограммных расходов органов местного самоуправления</t>
  </si>
  <si>
    <t>10 1 7035</t>
  </si>
  <si>
    <t>Капитальный ремонт объектов культуры городского поселения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</si>
  <si>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98 9 7202</t>
  </si>
  <si>
    <t>Мероприятия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 в рамках непрограммных расходов органов местного самоуправления</t>
  </si>
  <si>
    <t>Межбюджетные трансферты бюджетам муниципальных районов из бюджетов поселений на осуществление полномочий по муниципальному жилищному контролю в рамках непрограммных расходов органов местного самоуправления</t>
  </si>
  <si>
    <t>98 9 9611</t>
  </si>
  <si>
    <t>Реализация проектов местных инициатив граждан, получивших грантовую поддержку,  в рамках муниципальной программы "Развитие части территории муниципального образования Мгинское городское поселение Кировского муниципального района Ленинградской области на 2014 год"</t>
  </si>
  <si>
    <t>46 0 7088</t>
  </si>
  <si>
    <t>Капитальный ремонт и ремонт автомобильных дорог общего пользования местного значения в рамках подпрограммы "Развитие сети автомобильных дорог общего пользования местного значения в границах населённых пунктов муниципального образования Мгинское городское поселение Кировского муниципального района Ленинградской области" муниципальной программы "Совершенствование и развитие автомобильных дорог муниципального образования Мгинское городское поселение Кировского муниципального района Ленинградской области"</t>
  </si>
  <si>
    <t>07 1 7014</t>
  </si>
  <si>
    <t>Мероприятия по подготовке объектов теплоснабжения к отопительному сезону в рамках непрограммных расходов органов местного самоуправления</t>
  </si>
  <si>
    <t>98 9 7016</t>
  </si>
  <si>
    <t>Расходы на проектирование, строительство и реконструкцию объектов, в рамках непрограммных расходов органов местного самоуправления</t>
  </si>
  <si>
    <t>98 9 7066</t>
  </si>
  <si>
    <t>Расходы за счет резервного фонда Правительства Ленинградской области в рамках непрограммных расходов органов местного самоуправления</t>
  </si>
  <si>
    <t>98 9 7212</t>
  </si>
  <si>
    <t>Газораспределительная сеть среднего и низкого давления к индивидуальным жилым домам по шоссе Революции в п.Мга в рамках непрограммных расходов органов местного самоуправления</t>
  </si>
  <si>
    <t>98 9 8204</t>
  </si>
  <si>
    <t>Межбюджетные трансферты бюджетам муниципальных районов из бюджетов поселений на осуществление полномочий по разработке схемы водоснабжения и водоотведения поселений в рамках непрограммных расходов органов местного самоуправления</t>
  </si>
  <si>
    <t>98 9 9612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</si>
  <si>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"Развитие культуры в муниципальном образовании Мгинское городское поселение" муниципальной программы "Развитие культуры, физической культуры и спорта в муниципальном образовании Мгинское городское поселение"</t>
  </si>
  <si>
    <t>Фонд оплаты труда казенных учреждений и  взносы по обязательному социальному страхованию</t>
  </si>
  <si>
    <t>Организация и проведение мероприятий в сфере культуры в рамках  непрограммных расходов органов местного самоуправления</t>
  </si>
  <si>
    <t>98 9 1145</t>
  </si>
  <si>
    <t>98 9 1012</t>
  </si>
  <si>
    <t>Оплата услуг по договору в целях организации хозяйственной деятельности на территории поселения в рамках непрограммных расходов органов местного самоуправления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</si>
  <si>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</si>
  <si>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831</t>
  </si>
  <si>
    <t>98 9 1309</t>
  </si>
  <si>
    <t>Предупреждение и ликвидация последствий чрезвычайных ситуаций и стихийных бедствий природного и техногенного характера в рамках непрограммных расходов органов МСУ</t>
  </si>
  <si>
    <t>98 9 1409</t>
  </si>
  <si>
    <t>Капитальный ремонт (ремонт) автомобильных дорог местного значения и искусственных сооружений на них в рамках непрограммных расходов органов МСУ</t>
  </si>
  <si>
    <t>от "20" ноября 2014г № 18)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</si>
</sst>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  <numFmt numFmtId="178" formatCode="[$-FC19]d\ mmmm\ yyyy\ &quot;г.&quot;"/>
    <numFmt numFmtId="179" formatCode="#,##0.00&quot;р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color indexed="8"/>
      <name val="Arial"/>
      <family val="2"/>
    </font>
    <font>
      <i/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 style="thin"/>
      <bottom style="dashed"/>
    </border>
    <border>
      <left style="thin"/>
      <right style="hair"/>
      <top style="hair"/>
      <bottom style="dashed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 style="dashed"/>
    </border>
    <border>
      <left style="hair"/>
      <right style="thin"/>
      <top style="hair"/>
      <bottom style="dashed"/>
    </border>
    <border>
      <left style="hair"/>
      <right style="hair"/>
      <top style="thin"/>
      <bottom style="dash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 style="hair"/>
      <bottom>
        <color indexed="63"/>
      </bottom>
    </border>
    <border>
      <left style="thin"/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164" fontId="0" fillId="0" borderId="0" xfId="0" applyNumberFormat="1" applyAlignment="1">
      <alignment/>
    </xf>
    <xf numFmtId="49" fontId="6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164" fontId="6" fillId="33" borderId="12" xfId="0" applyNumberFormat="1" applyFont="1" applyFill="1" applyBorder="1" applyAlignment="1">
      <alignment horizontal="right"/>
    </xf>
    <xf numFmtId="49" fontId="7" fillId="33" borderId="10" xfId="0" applyNumberFormat="1" applyFont="1" applyFill="1" applyBorder="1" applyAlignment="1">
      <alignment horizontal="left" wrapText="1"/>
    </xf>
    <xf numFmtId="49" fontId="6" fillId="33" borderId="11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left" wrapText="1"/>
    </xf>
    <xf numFmtId="49" fontId="6" fillId="33" borderId="14" xfId="0" applyNumberFormat="1" applyFont="1" applyFill="1" applyBorder="1" applyAlignment="1">
      <alignment horizontal="center"/>
    </xf>
    <xf numFmtId="49" fontId="7" fillId="33" borderId="14" xfId="0" applyNumberFormat="1" applyFont="1" applyFill="1" applyBorder="1" applyAlignment="1">
      <alignment horizontal="center"/>
    </xf>
    <xf numFmtId="49" fontId="6" fillId="33" borderId="14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right"/>
    </xf>
    <xf numFmtId="49" fontId="8" fillId="33" borderId="14" xfId="0" applyNumberFormat="1" applyFont="1" applyFill="1" applyBorder="1" applyAlignment="1">
      <alignment horizontal="center"/>
    </xf>
    <xf numFmtId="49" fontId="8" fillId="33" borderId="11" xfId="0" applyNumberFormat="1" applyFont="1" applyFill="1" applyBorder="1" applyAlignment="1">
      <alignment horizontal="center"/>
    </xf>
    <xf numFmtId="49" fontId="8" fillId="33" borderId="16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164" fontId="8" fillId="33" borderId="18" xfId="0" applyNumberFormat="1" applyFont="1" applyFill="1" applyBorder="1" applyAlignment="1">
      <alignment horizontal="right"/>
    </xf>
    <xf numFmtId="49" fontId="8" fillId="33" borderId="19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64" fontId="8" fillId="33" borderId="21" xfId="0" applyNumberFormat="1" applyFont="1" applyFill="1" applyBorder="1" applyAlignment="1">
      <alignment horizontal="right"/>
    </xf>
    <xf numFmtId="49" fontId="8" fillId="33" borderId="10" xfId="0" applyNumberFormat="1" applyFont="1" applyFill="1" applyBorder="1" applyAlignment="1">
      <alignment horizontal="left" wrapText="1"/>
    </xf>
    <xf numFmtId="164" fontId="8" fillId="33" borderId="12" xfId="0" applyNumberFormat="1" applyFont="1" applyFill="1" applyBorder="1" applyAlignment="1">
      <alignment horizontal="right"/>
    </xf>
    <xf numFmtId="49" fontId="8" fillId="33" borderId="22" xfId="0" applyNumberFormat="1" applyFont="1" applyFill="1" applyBorder="1" applyAlignment="1">
      <alignment horizontal="left" wrapText="1"/>
    </xf>
    <xf numFmtId="49" fontId="8" fillId="33" borderId="23" xfId="0" applyNumberFormat="1" applyFont="1" applyFill="1" applyBorder="1" applyAlignment="1">
      <alignment horizontal="center"/>
    </xf>
    <xf numFmtId="164" fontId="8" fillId="33" borderId="24" xfId="0" applyNumberFormat="1" applyFont="1" applyFill="1" applyBorder="1" applyAlignment="1">
      <alignment horizontal="right"/>
    </xf>
    <xf numFmtId="49" fontId="8" fillId="33" borderId="25" xfId="0" applyNumberFormat="1" applyFont="1" applyFill="1" applyBorder="1" applyAlignment="1">
      <alignment horizontal="left" wrapText="1"/>
    </xf>
    <xf numFmtId="49" fontId="7" fillId="33" borderId="14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right"/>
    </xf>
    <xf numFmtId="179" fontId="7" fillId="33" borderId="13" xfId="0" applyNumberFormat="1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49" fontId="7" fillId="33" borderId="28" xfId="0" applyNumberFormat="1" applyFont="1" applyFill="1" applyBorder="1" applyAlignment="1">
      <alignment horizontal="center"/>
    </xf>
    <xf numFmtId="49" fontId="7" fillId="33" borderId="26" xfId="0" applyNumberFormat="1" applyFont="1" applyFill="1" applyBorder="1" applyAlignment="1">
      <alignment horizontal="center"/>
    </xf>
    <xf numFmtId="164" fontId="7" fillId="33" borderId="29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left" wrapText="1"/>
    </xf>
    <xf numFmtId="49" fontId="8" fillId="33" borderId="20" xfId="0" applyNumberFormat="1" applyFont="1" applyFill="1" applyBorder="1" applyAlignment="1">
      <alignment horizontal="center"/>
    </xf>
    <xf numFmtId="164" fontId="8" fillId="33" borderId="31" xfId="0" applyNumberFormat="1" applyFont="1" applyFill="1" applyBorder="1" applyAlignment="1">
      <alignment horizontal="right"/>
    </xf>
    <xf numFmtId="164" fontId="8" fillId="33" borderId="21" xfId="0" applyNumberFormat="1" applyFont="1" applyFill="1" applyBorder="1" applyAlignment="1">
      <alignment horizontal="right"/>
    </xf>
    <xf numFmtId="49" fontId="7" fillId="33" borderId="32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8" fillId="33" borderId="28" xfId="0" applyNumberFormat="1" applyFont="1" applyFill="1" applyBorder="1" applyAlignment="1">
      <alignment horizontal="center"/>
    </xf>
    <xf numFmtId="164" fontId="6" fillId="33" borderId="33" xfId="0" applyNumberFormat="1" applyFont="1" applyFill="1" applyBorder="1" applyAlignment="1">
      <alignment horizontal="right"/>
    </xf>
    <xf numFmtId="164" fontId="8" fillId="33" borderId="12" xfId="0" applyNumberFormat="1" applyFont="1" applyFill="1" applyBorder="1" applyAlignment="1">
      <alignment horizontal="right"/>
    </xf>
    <xf numFmtId="49" fontId="8" fillId="33" borderId="34" xfId="0" applyNumberFormat="1" applyFont="1" applyFill="1" applyBorder="1" applyAlignment="1">
      <alignment horizontal="left" wrapText="1"/>
    </xf>
    <xf numFmtId="49" fontId="8" fillId="33" borderId="17" xfId="0" applyNumberFormat="1" applyFont="1" applyFill="1" applyBorder="1" applyAlignment="1">
      <alignment horizontal="center"/>
    </xf>
    <xf numFmtId="0" fontId="7" fillId="33" borderId="35" xfId="0" applyNumberFormat="1" applyFont="1" applyFill="1" applyBorder="1" applyAlignment="1">
      <alignment horizontal="left" wrapText="1"/>
    </xf>
    <xf numFmtId="49" fontId="8" fillId="33" borderId="36" xfId="0" applyNumberFormat="1" applyFont="1" applyFill="1" applyBorder="1" applyAlignment="1">
      <alignment horizontal="left" wrapText="1"/>
    </xf>
    <xf numFmtId="49" fontId="8" fillId="33" borderId="37" xfId="0" applyNumberFormat="1" applyFont="1" applyFill="1" applyBorder="1" applyAlignment="1">
      <alignment horizontal="left" wrapText="1"/>
    </xf>
    <xf numFmtId="49" fontId="8" fillId="33" borderId="38" xfId="0" applyNumberFormat="1" applyFont="1" applyFill="1" applyBorder="1" applyAlignment="1">
      <alignment horizontal="center"/>
    </xf>
    <xf numFmtId="164" fontId="8" fillId="33" borderId="29" xfId="0" applyNumberFormat="1" applyFont="1" applyFill="1" applyBorder="1" applyAlignment="1">
      <alignment horizontal="right"/>
    </xf>
    <xf numFmtId="49" fontId="8" fillId="33" borderId="39" xfId="0" applyNumberFormat="1" applyFont="1" applyFill="1" applyBorder="1" applyAlignment="1">
      <alignment horizontal="left" wrapText="1"/>
    </xf>
    <xf numFmtId="49" fontId="7" fillId="33" borderId="27" xfId="0" applyNumberFormat="1" applyFont="1" applyFill="1" applyBorder="1" applyAlignment="1">
      <alignment horizontal="left" wrapText="1"/>
    </xf>
    <xf numFmtId="164" fontId="6" fillId="33" borderId="29" xfId="0" applyNumberFormat="1" applyFont="1" applyFill="1" applyBorder="1" applyAlignment="1">
      <alignment horizontal="right"/>
    </xf>
    <xf numFmtId="49" fontId="8" fillId="33" borderId="40" xfId="0" applyNumberFormat="1" applyFont="1" applyFill="1" applyBorder="1" applyAlignment="1">
      <alignment horizontal="left" wrapText="1"/>
    </xf>
    <xf numFmtId="49" fontId="8" fillId="33" borderId="41" xfId="0" applyNumberFormat="1" applyFont="1" applyFill="1" applyBorder="1" applyAlignment="1">
      <alignment horizontal="center"/>
    </xf>
    <xf numFmtId="49" fontId="8" fillId="33" borderId="41" xfId="0" applyNumberFormat="1" applyFont="1" applyFill="1" applyBorder="1" applyAlignment="1">
      <alignment horizontal="center"/>
    </xf>
    <xf numFmtId="164" fontId="8" fillId="33" borderId="42" xfId="0" applyNumberFormat="1" applyFont="1" applyFill="1" applyBorder="1" applyAlignment="1">
      <alignment horizontal="right"/>
    </xf>
    <xf numFmtId="164" fontId="6" fillId="33" borderId="43" xfId="0" applyNumberFormat="1" applyFont="1" applyFill="1" applyBorder="1" applyAlignment="1">
      <alignment horizontal="right"/>
    </xf>
    <xf numFmtId="49" fontId="7" fillId="33" borderId="44" xfId="0" applyNumberFormat="1" applyFont="1" applyFill="1" applyBorder="1" applyAlignment="1">
      <alignment horizontal="left" wrapText="1"/>
    </xf>
    <xf numFmtId="49" fontId="6" fillId="33" borderId="45" xfId="0" applyNumberFormat="1" applyFont="1" applyFill="1" applyBorder="1" applyAlignment="1">
      <alignment horizontal="center"/>
    </xf>
    <xf numFmtId="49" fontId="7" fillId="33" borderId="45" xfId="0" applyNumberFormat="1" applyFont="1" applyFill="1" applyBorder="1" applyAlignment="1">
      <alignment horizontal="center"/>
    </xf>
    <xf numFmtId="49" fontId="8" fillId="33" borderId="45" xfId="0" applyNumberFormat="1" applyFont="1" applyFill="1" applyBorder="1" applyAlignment="1">
      <alignment horizontal="center"/>
    </xf>
    <xf numFmtId="164" fontId="6" fillId="33" borderId="46" xfId="0" applyNumberFormat="1" applyFont="1" applyFill="1" applyBorder="1" applyAlignment="1">
      <alignment horizontal="right"/>
    </xf>
    <xf numFmtId="49" fontId="6" fillId="33" borderId="17" xfId="0" applyNumberFormat="1" applyFont="1" applyFill="1" applyBorder="1" applyAlignment="1">
      <alignment horizontal="center"/>
    </xf>
    <xf numFmtId="49" fontId="6" fillId="33" borderId="13" xfId="0" applyNumberFormat="1" applyFont="1" applyFill="1" applyBorder="1" applyAlignment="1">
      <alignment horizontal="left" wrapText="1"/>
    </xf>
    <xf numFmtId="164" fontId="6" fillId="33" borderId="15" xfId="0" applyNumberFormat="1" applyFont="1" applyFill="1" applyBorder="1" applyAlignment="1">
      <alignment horizontal="right"/>
    </xf>
    <xf numFmtId="49" fontId="8" fillId="33" borderId="47" xfId="0" applyNumberFormat="1" applyFont="1" applyFill="1" applyBorder="1" applyAlignment="1">
      <alignment horizontal="left" wrapText="1"/>
    </xf>
    <xf numFmtId="0" fontId="7" fillId="33" borderId="13" xfId="0" applyNumberFormat="1" applyFont="1" applyFill="1" applyBorder="1" applyAlignment="1">
      <alignment horizontal="left" wrapText="1"/>
    </xf>
    <xf numFmtId="49" fontId="6" fillId="33" borderId="38" xfId="0" applyNumberFormat="1" applyFont="1" applyFill="1" applyBorder="1" applyAlignment="1">
      <alignment horizontal="center"/>
    </xf>
    <xf numFmtId="49" fontId="7" fillId="33" borderId="38" xfId="0" applyNumberFormat="1" applyFont="1" applyFill="1" applyBorder="1" applyAlignment="1">
      <alignment horizontal="center"/>
    </xf>
    <xf numFmtId="49" fontId="7" fillId="33" borderId="38" xfId="0" applyNumberFormat="1" applyFont="1" applyFill="1" applyBorder="1" applyAlignment="1">
      <alignment horizontal="center"/>
    </xf>
    <xf numFmtId="0" fontId="7" fillId="33" borderId="32" xfId="0" applyNumberFormat="1" applyFont="1" applyFill="1" applyBorder="1" applyAlignment="1">
      <alignment horizontal="left" wrapText="1"/>
    </xf>
    <xf numFmtId="49" fontId="7" fillId="33" borderId="11" xfId="0" applyNumberFormat="1" applyFont="1" applyFill="1" applyBorder="1" applyAlignment="1">
      <alignment horizontal="center"/>
    </xf>
    <xf numFmtId="49" fontId="8" fillId="33" borderId="48" xfId="0" applyNumberFormat="1" applyFont="1" applyFill="1" applyBorder="1" applyAlignment="1">
      <alignment horizontal="left" wrapText="1"/>
    </xf>
    <xf numFmtId="0" fontId="7" fillId="33" borderId="36" xfId="0" applyNumberFormat="1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49" fontId="8" fillId="33" borderId="11" xfId="0" applyNumberFormat="1" applyFont="1" applyFill="1" applyBorder="1" applyAlignment="1">
      <alignment horizontal="center"/>
    </xf>
    <xf numFmtId="49" fontId="8" fillId="33" borderId="23" xfId="0" applyNumberFormat="1" applyFont="1" applyFill="1" applyBorder="1" applyAlignment="1">
      <alignment horizontal="center"/>
    </xf>
    <xf numFmtId="0" fontId="7" fillId="33" borderId="49" xfId="0" applyNumberFormat="1" applyFont="1" applyFill="1" applyBorder="1" applyAlignment="1">
      <alignment horizontal="left" wrapText="1"/>
    </xf>
    <xf numFmtId="49" fontId="8" fillId="33" borderId="19" xfId="0" applyNumberFormat="1" applyFont="1" applyFill="1" applyBorder="1" applyAlignment="1">
      <alignment horizontal="left" wrapText="1"/>
    </xf>
    <xf numFmtId="2" fontId="7" fillId="33" borderId="19" xfId="0" applyNumberFormat="1" applyFont="1" applyFill="1" applyBorder="1" applyAlignment="1">
      <alignment horizontal="left" wrapText="1"/>
    </xf>
    <xf numFmtId="0" fontId="7" fillId="33" borderId="39" xfId="0" applyNumberFormat="1" applyFont="1" applyFill="1" applyBorder="1" applyAlignment="1">
      <alignment horizontal="left" wrapText="1"/>
    </xf>
    <xf numFmtId="0" fontId="7" fillId="33" borderId="38" xfId="0" applyNumberFormat="1" applyFont="1" applyFill="1" applyBorder="1" applyAlignment="1">
      <alignment horizontal="center"/>
    </xf>
    <xf numFmtId="49" fontId="8" fillId="33" borderId="34" xfId="0" applyNumberFormat="1" applyFont="1" applyFill="1" applyBorder="1" applyAlignment="1">
      <alignment horizontal="left" wrapText="1"/>
    </xf>
    <xf numFmtId="164" fontId="8" fillId="33" borderId="50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164" fontId="6" fillId="33" borderId="51" xfId="0" applyNumberFormat="1" applyFont="1" applyFill="1" applyBorder="1" applyAlignment="1">
      <alignment horizontal="right"/>
    </xf>
    <xf numFmtId="164" fontId="8" fillId="33" borderId="31" xfId="0" applyNumberFormat="1" applyFont="1" applyFill="1" applyBorder="1" applyAlignment="1">
      <alignment horizontal="right"/>
    </xf>
    <xf numFmtId="49" fontId="7" fillId="33" borderId="37" xfId="0" applyNumberFormat="1" applyFont="1" applyFill="1" applyBorder="1" applyAlignment="1">
      <alignment horizontal="left" wrapText="1"/>
    </xf>
    <xf numFmtId="49" fontId="7" fillId="33" borderId="13" xfId="0" applyNumberFormat="1" applyFont="1" applyFill="1" applyBorder="1" applyAlignment="1">
      <alignment horizontal="left" wrapText="1"/>
    </xf>
    <xf numFmtId="49" fontId="8" fillId="33" borderId="14" xfId="0" applyNumberFormat="1" applyFont="1" applyFill="1" applyBorder="1" applyAlignment="1">
      <alignment horizontal="center"/>
    </xf>
    <xf numFmtId="49" fontId="8" fillId="33" borderId="26" xfId="0" applyNumberFormat="1" applyFont="1" applyFill="1" applyBorder="1" applyAlignment="1">
      <alignment horizontal="center"/>
    </xf>
    <xf numFmtId="164" fontId="6" fillId="33" borderId="29" xfId="0" applyNumberFormat="1" applyFont="1" applyFill="1" applyBorder="1" applyAlignment="1">
      <alignment horizontal="right"/>
    </xf>
    <xf numFmtId="164" fontId="8" fillId="33" borderId="29" xfId="0" applyNumberFormat="1" applyFont="1" applyFill="1" applyBorder="1" applyAlignment="1">
      <alignment horizontal="right"/>
    </xf>
    <xf numFmtId="49" fontId="7" fillId="33" borderId="35" xfId="0" applyNumberFormat="1" applyFont="1" applyFill="1" applyBorder="1" applyAlignment="1">
      <alignment horizontal="left" wrapText="1"/>
    </xf>
    <xf numFmtId="49" fontId="7" fillId="33" borderId="35" xfId="0" applyNumberFormat="1" applyFont="1" applyFill="1" applyBorder="1" applyAlignment="1">
      <alignment horizontal="left" wrapText="1"/>
    </xf>
    <xf numFmtId="49" fontId="7" fillId="33" borderId="36" xfId="0" applyNumberFormat="1" applyFont="1" applyFill="1" applyBorder="1" applyAlignment="1">
      <alignment horizontal="left" wrapText="1"/>
    </xf>
    <xf numFmtId="49" fontId="7" fillId="33" borderId="36" xfId="0" applyNumberFormat="1" applyFont="1" applyFill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left" wrapText="1"/>
    </xf>
    <xf numFmtId="49" fontId="8" fillId="33" borderId="47" xfId="0" applyNumberFormat="1" applyFont="1" applyFill="1" applyBorder="1" applyAlignment="1">
      <alignment horizontal="left" wrapText="1"/>
    </xf>
    <xf numFmtId="49" fontId="6" fillId="33" borderId="28" xfId="0" applyNumberFormat="1" applyFont="1" applyFill="1" applyBorder="1" applyAlignment="1">
      <alignment horizontal="center"/>
    </xf>
    <xf numFmtId="49" fontId="7" fillId="33" borderId="27" xfId="0" applyNumberFormat="1" applyFont="1" applyFill="1" applyBorder="1" applyAlignment="1">
      <alignment horizontal="left" wrapText="1"/>
    </xf>
    <xf numFmtId="49" fontId="7" fillId="33" borderId="32" xfId="0" applyNumberFormat="1" applyFont="1" applyFill="1" applyBorder="1" applyAlignment="1">
      <alignment horizontal="left" wrapText="1"/>
    </xf>
    <xf numFmtId="0" fontId="7" fillId="33" borderId="52" xfId="0" applyNumberFormat="1" applyFont="1" applyFill="1" applyBorder="1" applyAlignment="1">
      <alignment horizontal="left" wrapText="1"/>
    </xf>
    <xf numFmtId="49" fontId="7" fillId="33" borderId="52" xfId="0" applyNumberFormat="1" applyFont="1" applyFill="1" applyBorder="1" applyAlignment="1">
      <alignment horizontal="left" wrapText="1"/>
    </xf>
    <xf numFmtId="164" fontId="6" fillId="33" borderId="12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49" fontId="7" fillId="33" borderId="37" xfId="0" applyNumberFormat="1" applyFont="1" applyFill="1" applyBorder="1" applyAlignment="1">
      <alignment horizontal="left" wrapText="1"/>
    </xf>
    <xf numFmtId="49" fontId="7" fillId="33" borderId="34" xfId="0" applyNumberFormat="1" applyFont="1" applyFill="1" applyBorder="1" applyAlignment="1">
      <alignment horizontal="left" wrapText="1"/>
    </xf>
    <xf numFmtId="49" fontId="6" fillId="33" borderId="17" xfId="0" applyNumberFormat="1" applyFont="1" applyFill="1" applyBorder="1" applyAlignment="1">
      <alignment horizontal="center"/>
    </xf>
    <xf numFmtId="164" fontId="6" fillId="33" borderId="18" xfId="0" applyNumberFormat="1" applyFont="1" applyFill="1" applyBorder="1" applyAlignment="1">
      <alignment horizontal="right"/>
    </xf>
    <xf numFmtId="179" fontId="7" fillId="33" borderId="35" xfId="0" applyNumberFormat="1" applyFont="1" applyFill="1" applyBorder="1" applyAlignment="1">
      <alignment horizontal="left" wrapText="1"/>
    </xf>
    <xf numFmtId="49" fontId="8" fillId="33" borderId="48" xfId="0" applyNumberFormat="1" applyFont="1" applyFill="1" applyBorder="1" applyAlignment="1">
      <alignment horizontal="left" wrapText="1"/>
    </xf>
    <xf numFmtId="0" fontId="7" fillId="33" borderId="49" xfId="0" applyNumberFormat="1" applyFont="1" applyFill="1" applyBorder="1" applyAlignment="1">
      <alignment horizontal="left" wrapText="1"/>
    </xf>
    <xf numFmtId="49" fontId="6" fillId="33" borderId="26" xfId="0" applyNumberFormat="1" applyFont="1" applyFill="1" applyBorder="1" applyAlignment="1">
      <alignment horizontal="center"/>
    </xf>
    <xf numFmtId="164" fontId="6" fillId="33" borderId="53" xfId="0" applyNumberFormat="1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wrapText="1"/>
    </xf>
    <xf numFmtId="0" fontId="7" fillId="33" borderId="36" xfId="0" applyNumberFormat="1" applyFont="1" applyFill="1" applyBorder="1" applyAlignment="1">
      <alignment horizontal="left" wrapText="1"/>
    </xf>
    <xf numFmtId="0" fontId="9" fillId="33" borderId="19" xfId="0" applyFont="1" applyFill="1" applyBorder="1" applyAlignment="1">
      <alignment wrapText="1"/>
    </xf>
    <xf numFmtId="49" fontId="8" fillId="33" borderId="54" xfId="0" applyNumberFormat="1" applyFont="1" applyFill="1" applyBorder="1" applyAlignment="1">
      <alignment horizontal="center"/>
    </xf>
    <xf numFmtId="164" fontId="8" fillId="33" borderId="55" xfId="0" applyNumberFormat="1" applyFont="1" applyFill="1" applyBorder="1" applyAlignment="1">
      <alignment horizontal="right"/>
    </xf>
    <xf numFmtId="49" fontId="6" fillId="33" borderId="56" xfId="0" applyNumberFormat="1" applyFont="1" applyFill="1" applyBorder="1" applyAlignment="1">
      <alignment horizontal="center"/>
    </xf>
    <xf numFmtId="49" fontId="7" fillId="33" borderId="56" xfId="0" applyNumberFormat="1" applyFont="1" applyFill="1" applyBorder="1" applyAlignment="1">
      <alignment horizontal="center"/>
    </xf>
    <xf numFmtId="49" fontId="6" fillId="33" borderId="56" xfId="0" applyNumberFormat="1" applyFont="1" applyFill="1" applyBorder="1" applyAlignment="1">
      <alignment horizontal="center"/>
    </xf>
    <xf numFmtId="0" fontId="7" fillId="33" borderId="39" xfId="0" applyNumberFormat="1" applyFont="1" applyFill="1" applyBorder="1" applyAlignment="1">
      <alignment horizontal="left" wrapText="1"/>
    </xf>
    <xf numFmtId="49" fontId="7" fillId="33" borderId="17" xfId="0" applyNumberFormat="1" applyFont="1" applyFill="1" applyBorder="1" applyAlignment="1">
      <alignment horizontal="center"/>
    </xf>
    <xf numFmtId="165" fontId="6" fillId="33" borderId="50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left" wrapText="1"/>
    </xf>
    <xf numFmtId="49" fontId="7" fillId="33" borderId="26" xfId="0" applyNumberFormat="1" applyFont="1" applyFill="1" applyBorder="1" applyAlignment="1">
      <alignment horizontal="center"/>
    </xf>
    <xf numFmtId="165" fontId="6" fillId="33" borderId="43" xfId="0" applyNumberFormat="1" applyFont="1" applyFill="1" applyBorder="1" applyAlignment="1">
      <alignment horizontal="right"/>
    </xf>
    <xf numFmtId="165" fontId="6" fillId="33" borderId="15" xfId="0" applyNumberFormat="1" applyFont="1" applyFill="1" applyBorder="1" applyAlignment="1">
      <alignment horizontal="right"/>
    </xf>
    <xf numFmtId="49" fontId="8" fillId="33" borderId="38" xfId="0" applyNumberFormat="1" applyFont="1" applyFill="1" applyBorder="1" applyAlignment="1">
      <alignment horizontal="center"/>
    </xf>
    <xf numFmtId="165" fontId="6" fillId="33" borderId="29" xfId="0" applyNumberFormat="1" applyFont="1" applyFill="1" applyBorder="1" applyAlignment="1">
      <alignment horizontal="right"/>
    </xf>
    <xf numFmtId="49" fontId="8" fillId="33" borderId="30" xfId="0" applyNumberFormat="1" applyFont="1" applyFill="1" applyBorder="1" applyAlignment="1">
      <alignment horizontal="left" wrapText="1"/>
    </xf>
    <xf numFmtId="0" fontId="8" fillId="33" borderId="17" xfId="0" applyNumberFormat="1" applyFont="1" applyFill="1" applyBorder="1" applyAlignment="1">
      <alignment horizontal="center"/>
    </xf>
    <xf numFmtId="165" fontId="8" fillId="33" borderId="21" xfId="0" applyNumberFormat="1" applyFont="1" applyFill="1" applyBorder="1" applyAlignment="1">
      <alignment horizontal="right"/>
    </xf>
    <xf numFmtId="165" fontId="6" fillId="33" borderId="57" xfId="0" applyNumberFormat="1" applyFont="1" applyFill="1" applyBorder="1" applyAlignment="1">
      <alignment horizontal="right"/>
    </xf>
    <xf numFmtId="49" fontId="6" fillId="33" borderId="26" xfId="0" applyNumberFormat="1" applyFont="1" applyFill="1" applyBorder="1" applyAlignment="1">
      <alignment horizontal="center"/>
    </xf>
    <xf numFmtId="165" fontId="6" fillId="33" borderId="12" xfId="0" applyNumberFormat="1" applyFont="1" applyFill="1" applyBorder="1" applyAlignment="1">
      <alignment horizontal="right"/>
    </xf>
    <xf numFmtId="49" fontId="7" fillId="33" borderId="28" xfId="0" applyNumberFormat="1" applyFont="1" applyFill="1" applyBorder="1" applyAlignment="1">
      <alignment horizontal="center"/>
    </xf>
    <xf numFmtId="49" fontId="6" fillId="33" borderId="58" xfId="0" applyNumberFormat="1" applyFont="1" applyFill="1" applyBorder="1" applyAlignment="1">
      <alignment horizontal="center"/>
    </xf>
    <xf numFmtId="49" fontId="7" fillId="33" borderId="58" xfId="0" applyNumberFormat="1" applyFont="1" applyFill="1" applyBorder="1" applyAlignment="1">
      <alignment horizontal="center"/>
    </xf>
    <xf numFmtId="49" fontId="8" fillId="33" borderId="59" xfId="0" applyNumberFormat="1" applyFont="1" applyFill="1" applyBorder="1" applyAlignment="1">
      <alignment horizontal="center" wrapText="1"/>
    </xf>
    <xf numFmtId="49" fontId="8" fillId="33" borderId="20" xfId="0" applyNumberFormat="1" applyFont="1" applyFill="1" applyBorder="1" applyAlignment="1">
      <alignment horizontal="center" wrapText="1"/>
    </xf>
    <xf numFmtId="49" fontId="6" fillId="33" borderId="10" xfId="0" applyNumberFormat="1" applyFont="1" applyFill="1" applyBorder="1" applyAlignment="1">
      <alignment horizontal="left" wrapText="1"/>
    </xf>
    <xf numFmtId="165" fontId="6" fillId="33" borderId="60" xfId="0" applyNumberFormat="1" applyFont="1" applyFill="1" applyBorder="1" applyAlignment="1">
      <alignment horizontal="right"/>
    </xf>
    <xf numFmtId="179" fontId="7" fillId="33" borderId="61" xfId="0" applyNumberFormat="1" applyFont="1" applyFill="1" applyBorder="1" applyAlignment="1">
      <alignment horizontal="left" wrapText="1"/>
    </xf>
    <xf numFmtId="49" fontId="8" fillId="33" borderId="28" xfId="0" applyNumberFormat="1" applyFont="1" applyFill="1" applyBorder="1" applyAlignment="1">
      <alignment horizontal="center"/>
    </xf>
    <xf numFmtId="49" fontId="6" fillId="33" borderId="62" xfId="0" applyNumberFormat="1" applyFont="1" applyFill="1" applyBorder="1" applyAlignment="1">
      <alignment horizontal="left" wrapText="1"/>
    </xf>
    <xf numFmtId="49" fontId="6" fillId="33" borderId="63" xfId="0" applyNumberFormat="1" applyFont="1" applyFill="1" applyBorder="1" applyAlignment="1">
      <alignment horizontal="center"/>
    </xf>
    <xf numFmtId="164" fontId="6" fillId="33" borderId="64" xfId="0" applyNumberFormat="1" applyFont="1" applyFill="1" applyBorder="1" applyAlignment="1">
      <alignment horizontal="right"/>
    </xf>
    <xf numFmtId="164" fontId="8" fillId="33" borderId="24" xfId="0" applyNumberFormat="1" applyFont="1" applyFill="1" applyBorder="1" applyAlignment="1">
      <alignment horizontal="right"/>
    </xf>
    <xf numFmtId="164" fontId="8" fillId="33" borderId="53" xfId="0" applyNumberFormat="1" applyFont="1" applyFill="1" applyBorder="1" applyAlignment="1">
      <alignment horizontal="right"/>
    </xf>
    <xf numFmtId="49" fontId="7" fillId="33" borderId="34" xfId="0" applyNumberFormat="1" applyFont="1" applyFill="1" applyBorder="1" applyAlignment="1">
      <alignment horizontal="left" wrapText="1"/>
    </xf>
    <xf numFmtId="49" fontId="7" fillId="33" borderId="17" xfId="0" applyNumberFormat="1" applyFont="1" applyFill="1" applyBorder="1" applyAlignment="1">
      <alignment horizontal="center"/>
    </xf>
    <xf numFmtId="164" fontId="8" fillId="33" borderId="65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right"/>
    </xf>
    <xf numFmtId="0" fontId="4" fillId="34" borderId="66" xfId="0" applyFont="1" applyFill="1" applyBorder="1" applyAlignment="1">
      <alignment horizontal="center" vertical="center" wrapText="1"/>
    </xf>
    <xf numFmtId="0" fontId="4" fillId="34" borderId="67" xfId="0" applyFont="1" applyFill="1" applyBorder="1" applyAlignment="1">
      <alignment horizontal="center" vertical="center" wrapText="1"/>
    </xf>
    <xf numFmtId="0" fontId="4" fillId="34" borderId="6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 wrapText="1"/>
    </xf>
    <xf numFmtId="164" fontId="8" fillId="33" borderId="70" xfId="0" applyNumberFormat="1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10" fillId="33" borderId="0" xfId="0" applyFont="1" applyFill="1" applyAlignment="1">
      <alignment horizontal="center" wrapText="1"/>
    </xf>
    <xf numFmtId="0" fontId="10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8"/>
  <sheetViews>
    <sheetView showGridLines="0" tabSelected="1" view="pageBreakPreview" zoomScale="75" zoomScaleSheetLayoutView="75" zoomScalePageLayoutView="0" workbookViewId="0" topLeftCell="A1">
      <selection activeCell="D8" sqref="D8:F8"/>
    </sheetView>
  </sheetViews>
  <sheetFormatPr defaultColWidth="9.00390625" defaultRowHeight="12.75"/>
  <cols>
    <col min="1" max="1" width="81.875" style="157" customWidth="1"/>
    <col min="2" max="2" width="10.125" style="157" customWidth="1"/>
    <col min="3" max="3" width="11.75390625" style="157" customWidth="1"/>
    <col min="4" max="4" width="16.875" style="157" customWidth="1"/>
    <col min="5" max="5" width="9.25390625" style="157" customWidth="1"/>
    <col min="6" max="6" width="21.125" style="157" customWidth="1"/>
  </cols>
  <sheetData>
    <row r="1" spans="1:6" ht="15.75" customHeight="1">
      <c r="A1" s="167" t="s">
        <v>53</v>
      </c>
      <c r="B1" s="167"/>
      <c r="C1" s="167"/>
      <c r="D1" s="167"/>
      <c r="E1" s="167"/>
      <c r="F1" s="167"/>
    </row>
    <row r="2" spans="1:6" ht="15.75">
      <c r="A2" s="168" t="s">
        <v>59</v>
      </c>
      <c r="B2" s="168"/>
      <c r="C2" s="168"/>
      <c r="D2" s="168"/>
      <c r="E2" s="168"/>
      <c r="F2" s="168"/>
    </row>
    <row r="3" spans="1:6" ht="15.75">
      <c r="A3" s="168" t="s">
        <v>85</v>
      </c>
      <c r="B3" s="168"/>
      <c r="C3" s="168"/>
      <c r="D3" s="168"/>
      <c r="E3" s="168"/>
      <c r="F3" s="168"/>
    </row>
    <row r="4" spans="1:6" ht="15.75">
      <c r="A4" s="168" t="s">
        <v>86</v>
      </c>
      <c r="B4" s="168"/>
      <c r="C4" s="168"/>
      <c r="D4" s="168"/>
      <c r="E4" s="168"/>
      <c r="F4" s="168"/>
    </row>
    <row r="5" spans="1:6" ht="15.75">
      <c r="A5" s="167" t="s">
        <v>282</v>
      </c>
      <c r="B5" s="167"/>
      <c r="C5" s="167"/>
      <c r="D5" s="167"/>
      <c r="E5" s="167"/>
      <c r="F5" s="167"/>
    </row>
    <row r="6" spans="4:6" ht="15.75">
      <c r="D6" s="167" t="s">
        <v>255</v>
      </c>
      <c r="E6" s="167"/>
      <c r="F6" s="167"/>
    </row>
    <row r="7" spans="1:6" ht="15.75">
      <c r="A7" s="158"/>
      <c r="B7" s="158"/>
      <c r="C7" s="164" t="s">
        <v>284</v>
      </c>
      <c r="D7" s="164"/>
      <c r="E7" s="164"/>
      <c r="F7" s="164"/>
    </row>
    <row r="8" spans="1:6" ht="15.75">
      <c r="A8" s="158"/>
      <c r="B8" s="158"/>
      <c r="C8" s="158"/>
      <c r="D8" s="164" t="s">
        <v>361</v>
      </c>
      <c r="E8" s="164"/>
      <c r="F8" s="164"/>
    </row>
    <row r="9" spans="1:6" ht="22.5" customHeight="1">
      <c r="A9" s="165" t="s">
        <v>281</v>
      </c>
      <c r="B9" s="166"/>
      <c r="C9" s="166"/>
      <c r="D9" s="166"/>
      <c r="E9" s="166"/>
      <c r="F9" s="166"/>
    </row>
    <row r="10" spans="1:6" ht="19.5" customHeight="1">
      <c r="A10" s="166"/>
      <c r="B10" s="166"/>
      <c r="C10" s="166"/>
      <c r="D10" s="166"/>
      <c r="E10" s="166"/>
      <c r="F10" s="166"/>
    </row>
    <row r="11" spans="1:6" ht="48" customHeight="1">
      <c r="A11" s="166"/>
      <c r="B11" s="166"/>
      <c r="C11" s="166"/>
      <c r="D11" s="166"/>
      <c r="E11" s="166"/>
      <c r="F11" s="166"/>
    </row>
    <row r="12" ht="13.5" customHeight="1" thickBot="1"/>
    <row r="13" spans="1:6" ht="43.5" customHeight="1" thickBot="1" thickTop="1">
      <c r="A13" s="159" t="s">
        <v>0</v>
      </c>
      <c r="B13" s="160" t="s">
        <v>1</v>
      </c>
      <c r="C13" s="160" t="s">
        <v>2</v>
      </c>
      <c r="D13" s="160" t="s">
        <v>3</v>
      </c>
      <c r="E13" s="160" t="s">
        <v>4</v>
      </c>
      <c r="F13" s="161" t="s">
        <v>5</v>
      </c>
    </row>
    <row r="14" spans="1:6" ht="17.25" customHeight="1" thickTop="1">
      <c r="A14" s="162">
        <v>1</v>
      </c>
      <c r="B14" s="162">
        <v>2</v>
      </c>
      <c r="C14" s="162">
        <v>3</v>
      </c>
      <c r="D14" s="162">
        <v>4</v>
      </c>
      <c r="E14" s="162">
        <v>5</v>
      </c>
      <c r="F14" s="162">
        <v>6</v>
      </c>
    </row>
    <row r="15" spans="1:6" ht="15.75">
      <c r="A15" s="2" t="s">
        <v>6</v>
      </c>
      <c r="B15" s="3" t="s">
        <v>7</v>
      </c>
      <c r="C15" s="3"/>
      <c r="D15" s="3" t="s">
        <v>8</v>
      </c>
      <c r="E15" s="3" t="s">
        <v>8</v>
      </c>
      <c r="F15" s="4">
        <f>F16+F33+F74+F79+F64+F69</f>
        <v>19566.7</v>
      </c>
    </row>
    <row r="16" spans="1:6" ht="45.75">
      <c r="A16" s="5" t="s">
        <v>9</v>
      </c>
      <c r="B16" s="6" t="s">
        <v>7</v>
      </c>
      <c r="C16" s="7" t="s">
        <v>10</v>
      </c>
      <c r="D16" s="3"/>
      <c r="E16" s="3"/>
      <c r="F16" s="4">
        <f>F17+F29</f>
        <v>2184.6000000000004</v>
      </c>
    </row>
    <row r="17" spans="1:6" ht="15.75">
      <c r="A17" s="8" t="s">
        <v>101</v>
      </c>
      <c r="B17" s="9" t="s">
        <v>7</v>
      </c>
      <c r="C17" s="10" t="s">
        <v>10</v>
      </c>
      <c r="D17" s="10" t="s">
        <v>102</v>
      </c>
      <c r="E17" s="11"/>
      <c r="F17" s="12">
        <f>F21+F18</f>
        <v>2063.3</v>
      </c>
    </row>
    <row r="18" spans="1:6" ht="30.75">
      <c r="A18" s="8" t="s">
        <v>103</v>
      </c>
      <c r="B18" s="9" t="s">
        <v>7</v>
      </c>
      <c r="C18" s="10" t="s">
        <v>10</v>
      </c>
      <c r="D18" s="10" t="s">
        <v>104</v>
      </c>
      <c r="E18" s="13"/>
      <c r="F18" s="12">
        <f>F19</f>
        <v>1239.9</v>
      </c>
    </row>
    <row r="19" spans="1:6" ht="60.75">
      <c r="A19" s="5" t="s">
        <v>105</v>
      </c>
      <c r="B19" s="6" t="s">
        <v>7</v>
      </c>
      <c r="C19" s="7" t="s">
        <v>10</v>
      </c>
      <c r="D19" s="7" t="s">
        <v>106</v>
      </c>
      <c r="E19" s="14"/>
      <c r="F19" s="4">
        <f>F20</f>
        <v>1239.9</v>
      </c>
    </row>
    <row r="20" spans="1:6" ht="30">
      <c r="A20" s="15" t="s">
        <v>256</v>
      </c>
      <c r="B20" s="16" t="s">
        <v>7</v>
      </c>
      <c r="C20" s="16" t="s">
        <v>10</v>
      </c>
      <c r="D20" s="16" t="s">
        <v>106</v>
      </c>
      <c r="E20" s="16" t="s">
        <v>97</v>
      </c>
      <c r="F20" s="17">
        <v>1239.9</v>
      </c>
    </row>
    <row r="21" spans="1:6" ht="30.75">
      <c r="A21" s="8" t="s">
        <v>107</v>
      </c>
      <c r="B21" s="9" t="s">
        <v>7</v>
      </c>
      <c r="C21" s="10" t="s">
        <v>10</v>
      </c>
      <c r="D21" s="10" t="s">
        <v>108</v>
      </c>
      <c r="E21" s="13"/>
      <c r="F21" s="12">
        <f>F22+F24</f>
        <v>823.4</v>
      </c>
    </row>
    <row r="22" spans="1:6" ht="60.75">
      <c r="A22" s="5" t="s">
        <v>197</v>
      </c>
      <c r="B22" s="6" t="s">
        <v>7</v>
      </c>
      <c r="C22" s="7" t="s">
        <v>10</v>
      </c>
      <c r="D22" s="7" t="s">
        <v>198</v>
      </c>
      <c r="E22" s="14"/>
      <c r="F22" s="4">
        <f>F23</f>
        <v>222.1</v>
      </c>
    </row>
    <row r="23" spans="1:6" ht="30">
      <c r="A23" s="18" t="s">
        <v>256</v>
      </c>
      <c r="B23" s="19" t="s">
        <v>7</v>
      </c>
      <c r="C23" s="19" t="s">
        <v>10</v>
      </c>
      <c r="D23" s="19" t="s">
        <v>198</v>
      </c>
      <c r="E23" s="19" t="s">
        <v>97</v>
      </c>
      <c r="F23" s="20">
        <v>222.1</v>
      </c>
    </row>
    <row r="24" spans="1:6" ht="45.75">
      <c r="A24" s="8" t="s">
        <v>109</v>
      </c>
      <c r="B24" s="9" t="s">
        <v>7</v>
      </c>
      <c r="C24" s="10" t="s">
        <v>10</v>
      </c>
      <c r="D24" s="10" t="s">
        <v>110</v>
      </c>
      <c r="E24" s="13"/>
      <c r="F24" s="12">
        <f>SUM(F25:F28)</f>
        <v>601.3</v>
      </c>
    </row>
    <row r="25" spans="1:6" ht="30">
      <c r="A25" s="21" t="s">
        <v>257</v>
      </c>
      <c r="B25" s="14" t="s">
        <v>7</v>
      </c>
      <c r="C25" s="14" t="s">
        <v>10</v>
      </c>
      <c r="D25" s="14" t="s">
        <v>110</v>
      </c>
      <c r="E25" s="14" t="s">
        <v>91</v>
      </c>
      <c r="F25" s="22">
        <v>0</v>
      </c>
    </row>
    <row r="26" spans="1:6" ht="30">
      <c r="A26" s="23" t="s">
        <v>95</v>
      </c>
      <c r="B26" s="24" t="s">
        <v>7</v>
      </c>
      <c r="C26" s="24" t="s">
        <v>10</v>
      </c>
      <c r="D26" s="24" t="s">
        <v>110</v>
      </c>
      <c r="E26" s="24" t="s">
        <v>92</v>
      </c>
      <c r="F26" s="25">
        <v>56.8</v>
      </c>
    </row>
    <row r="27" spans="1:6" ht="30">
      <c r="A27" s="26" t="s">
        <v>259</v>
      </c>
      <c r="B27" s="24" t="s">
        <v>7</v>
      </c>
      <c r="C27" s="24" t="s">
        <v>10</v>
      </c>
      <c r="D27" s="24" t="s">
        <v>110</v>
      </c>
      <c r="E27" s="24" t="s">
        <v>93</v>
      </c>
      <c r="F27" s="25">
        <v>523.5</v>
      </c>
    </row>
    <row r="28" spans="1:6" ht="15">
      <c r="A28" s="18" t="s">
        <v>96</v>
      </c>
      <c r="B28" s="19" t="s">
        <v>7</v>
      </c>
      <c r="C28" s="19" t="s">
        <v>10</v>
      </c>
      <c r="D28" s="19" t="s">
        <v>110</v>
      </c>
      <c r="E28" s="19" t="s">
        <v>94</v>
      </c>
      <c r="F28" s="20">
        <v>21</v>
      </c>
    </row>
    <row r="29" spans="1:6" ht="15.75">
      <c r="A29" s="8" t="s">
        <v>128</v>
      </c>
      <c r="B29" s="3" t="s">
        <v>7</v>
      </c>
      <c r="C29" s="7" t="s">
        <v>10</v>
      </c>
      <c r="D29" s="27" t="s">
        <v>123</v>
      </c>
      <c r="E29" s="28"/>
      <c r="F29" s="29">
        <f>F30</f>
        <v>121.3</v>
      </c>
    </row>
    <row r="30" spans="1:6" ht="15.75">
      <c r="A30" s="30" t="s">
        <v>129</v>
      </c>
      <c r="B30" s="11" t="s">
        <v>7</v>
      </c>
      <c r="C30" s="10" t="s">
        <v>10</v>
      </c>
      <c r="D30" s="27" t="s">
        <v>124</v>
      </c>
      <c r="E30" s="13"/>
      <c r="F30" s="12">
        <f>F31</f>
        <v>121.3</v>
      </c>
    </row>
    <row r="31" spans="1:6" ht="95.25" customHeight="1">
      <c r="A31" s="31" t="s">
        <v>190</v>
      </c>
      <c r="B31" s="32" t="s">
        <v>7</v>
      </c>
      <c r="C31" s="32" t="s">
        <v>10</v>
      </c>
      <c r="D31" s="33" t="s">
        <v>189</v>
      </c>
      <c r="E31" s="32"/>
      <c r="F31" s="34">
        <f>F32</f>
        <v>121.3</v>
      </c>
    </row>
    <row r="32" spans="1:6" ht="15">
      <c r="A32" s="35" t="s">
        <v>73</v>
      </c>
      <c r="B32" s="19" t="s">
        <v>7</v>
      </c>
      <c r="C32" s="19" t="s">
        <v>10</v>
      </c>
      <c r="D32" s="36" t="s">
        <v>189</v>
      </c>
      <c r="E32" s="19" t="s">
        <v>76</v>
      </c>
      <c r="F32" s="37">
        <v>121.3</v>
      </c>
    </row>
    <row r="33" spans="1:6" ht="45.75">
      <c r="A33" s="5" t="s">
        <v>13</v>
      </c>
      <c r="B33" s="6" t="s">
        <v>7</v>
      </c>
      <c r="C33" s="7" t="s">
        <v>14</v>
      </c>
      <c r="D33" s="3" t="s">
        <v>8</v>
      </c>
      <c r="E33" s="3" t="s">
        <v>8</v>
      </c>
      <c r="F33" s="4">
        <f>F34+F56</f>
        <v>13203.600000000002</v>
      </c>
    </row>
    <row r="34" spans="1:6" ht="15.75">
      <c r="A34" s="8" t="s">
        <v>101</v>
      </c>
      <c r="B34" s="9" t="s">
        <v>7</v>
      </c>
      <c r="C34" s="10" t="s">
        <v>14</v>
      </c>
      <c r="D34" s="10" t="s">
        <v>102</v>
      </c>
      <c r="E34" s="11" t="s">
        <v>8</v>
      </c>
      <c r="F34" s="12">
        <f>F35+F47+F50</f>
        <v>12836.100000000002</v>
      </c>
    </row>
    <row r="35" spans="1:6" ht="30.75">
      <c r="A35" s="8" t="s">
        <v>111</v>
      </c>
      <c r="B35" s="9" t="s">
        <v>7</v>
      </c>
      <c r="C35" s="10" t="s">
        <v>14</v>
      </c>
      <c r="D35" s="10" t="s">
        <v>112</v>
      </c>
      <c r="E35" s="13"/>
      <c r="F35" s="12">
        <f>F36+F39+F41</f>
        <v>10658.400000000001</v>
      </c>
    </row>
    <row r="36" spans="1:6" ht="45.75">
      <c r="A36" s="5" t="s">
        <v>113</v>
      </c>
      <c r="B36" s="6" t="s">
        <v>7</v>
      </c>
      <c r="C36" s="7" t="s">
        <v>14</v>
      </c>
      <c r="D36" s="7" t="s">
        <v>114</v>
      </c>
      <c r="E36" s="14"/>
      <c r="F36" s="4">
        <f>F37+F38</f>
        <v>8120.7</v>
      </c>
    </row>
    <row r="37" spans="1:6" ht="30">
      <c r="A37" s="26" t="s">
        <v>256</v>
      </c>
      <c r="B37" s="24" t="s">
        <v>7</v>
      </c>
      <c r="C37" s="24" t="s">
        <v>14</v>
      </c>
      <c r="D37" s="24" t="s">
        <v>114</v>
      </c>
      <c r="E37" s="24" t="s">
        <v>97</v>
      </c>
      <c r="F37" s="152">
        <v>8026.4</v>
      </c>
    </row>
    <row r="38" spans="1:6" ht="30">
      <c r="A38" s="134" t="s">
        <v>257</v>
      </c>
      <c r="B38" s="24" t="s">
        <v>7</v>
      </c>
      <c r="C38" s="24" t="s">
        <v>14</v>
      </c>
      <c r="D38" s="24" t="s">
        <v>114</v>
      </c>
      <c r="E38" s="19" t="s">
        <v>91</v>
      </c>
      <c r="F38" s="38">
        <v>94.3</v>
      </c>
    </row>
    <row r="39" spans="1:6" ht="60.75">
      <c r="A39" s="5" t="s">
        <v>115</v>
      </c>
      <c r="B39" s="6" t="s">
        <v>7</v>
      </c>
      <c r="C39" s="7" t="s">
        <v>14</v>
      </c>
      <c r="D39" s="7" t="s">
        <v>116</v>
      </c>
      <c r="E39" s="14"/>
      <c r="F39" s="4">
        <f>F40</f>
        <v>1266.5</v>
      </c>
    </row>
    <row r="40" spans="1:6" ht="30">
      <c r="A40" s="15" t="s">
        <v>256</v>
      </c>
      <c r="B40" s="19" t="s">
        <v>7</v>
      </c>
      <c r="C40" s="19" t="s">
        <v>14</v>
      </c>
      <c r="D40" s="19" t="s">
        <v>116</v>
      </c>
      <c r="E40" s="19" t="s">
        <v>97</v>
      </c>
      <c r="F40" s="38">
        <v>1266.5</v>
      </c>
    </row>
    <row r="41" spans="1:8" ht="45.75">
      <c r="A41" s="39" t="s">
        <v>117</v>
      </c>
      <c r="B41" s="40" t="s">
        <v>7</v>
      </c>
      <c r="C41" s="32" t="s">
        <v>14</v>
      </c>
      <c r="D41" s="32" t="s">
        <v>118</v>
      </c>
      <c r="E41" s="41"/>
      <c r="F41" s="42">
        <f>SUM(F42:F45)</f>
        <v>1271.2</v>
      </c>
      <c r="H41" s="1"/>
    </row>
    <row r="42" spans="1:6" ht="30">
      <c r="A42" s="21" t="s">
        <v>257</v>
      </c>
      <c r="B42" s="14" t="s">
        <v>7</v>
      </c>
      <c r="C42" s="14" t="s">
        <v>14</v>
      </c>
      <c r="D42" s="14" t="s">
        <v>118</v>
      </c>
      <c r="E42" s="14" t="s">
        <v>91</v>
      </c>
      <c r="F42" s="43">
        <v>8.5</v>
      </c>
    </row>
    <row r="43" spans="1:6" ht="30">
      <c r="A43" s="23" t="s">
        <v>95</v>
      </c>
      <c r="B43" s="24" t="s">
        <v>7</v>
      </c>
      <c r="C43" s="24" t="s">
        <v>14</v>
      </c>
      <c r="D43" s="24" t="s">
        <v>118</v>
      </c>
      <c r="E43" s="24" t="s">
        <v>92</v>
      </c>
      <c r="F43" s="152">
        <v>788.3</v>
      </c>
    </row>
    <row r="44" spans="1:6" ht="30">
      <c r="A44" s="26" t="s">
        <v>259</v>
      </c>
      <c r="B44" s="24" t="s">
        <v>7</v>
      </c>
      <c r="C44" s="24" t="s">
        <v>14</v>
      </c>
      <c r="D44" s="24" t="s">
        <v>118</v>
      </c>
      <c r="E44" s="24" t="s">
        <v>93</v>
      </c>
      <c r="F44" s="152">
        <v>473.2</v>
      </c>
    </row>
    <row r="45" spans="1:6" ht="15">
      <c r="A45" s="18" t="s">
        <v>96</v>
      </c>
      <c r="B45" s="19" t="s">
        <v>7</v>
      </c>
      <c r="C45" s="19" t="s">
        <v>14</v>
      </c>
      <c r="D45" s="24" t="s">
        <v>118</v>
      </c>
      <c r="E45" s="19" t="s">
        <v>94</v>
      </c>
      <c r="F45" s="38">
        <v>1.2</v>
      </c>
    </row>
    <row r="46" spans="1:6" ht="0.75" customHeight="1" hidden="1">
      <c r="A46" s="44" t="s">
        <v>11</v>
      </c>
      <c r="B46" s="45" t="s">
        <v>7</v>
      </c>
      <c r="C46" s="45" t="s">
        <v>14</v>
      </c>
      <c r="D46" s="45" t="s">
        <v>54</v>
      </c>
      <c r="E46" s="45" t="s">
        <v>12</v>
      </c>
      <c r="F46" s="17"/>
    </row>
    <row r="47" spans="1:6" ht="15.75">
      <c r="A47" s="8" t="s">
        <v>121</v>
      </c>
      <c r="B47" s="9" t="s">
        <v>7</v>
      </c>
      <c r="C47" s="10" t="s">
        <v>14</v>
      </c>
      <c r="D47" s="10" t="s">
        <v>119</v>
      </c>
      <c r="E47" s="13"/>
      <c r="F47" s="12">
        <f>F48</f>
        <v>1631</v>
      </c>
    </row>
    <row r="48" spans="1:6" ht="45.75">
      <c r="A48" s="5" t="s">
        <v>122</v>
      </c>
      <c r="B48" s="6" t="s">
        <v>7</v>
      </c>
      <c r="C48" s="7" t="s">
        <v>14</v>
      </c>
      <c r="D48" s="7" t="s">
        <v>120</v>
      </c>
      <c r="E48" s="14"/>
      <c r="F48" s="4">
        <f>F49</f>
        <v>1631</v>
      </c>
    </row>
    <row r="49" spans="1:6" ht="30">
      <c r="A49" s="15" t="s">
        <v>256</v>
      </c>
      <c r="B49" s="19" t="s">
        <v>7</v>
      </c>
      <c r="C49" s="19" t="s">
        <v>14</v>
      </c>
      <c r="D49" s="19" t="s">
        <v>120</v>
      </c>
      <c r="E49" s="19" t="s">
        <v>97</v>
      </c>
      <c r="F49" s="20">
        <v>1631</v>
      </c>
    </row>
    <row r="50" spans="1:6" ht="45.75">
      <c r="A50" s="8" t="s">
        <v>187</v>
      </c>
      <c r="B50" s="9" t="s">
        <v>7</v>
      </c>
      <c r="C50" s="10" t="s">
        <v>14</v>
      </c>
      <c r="D50" s="10" t="s">
        <v>185</v>
      </c>
      <c r="E50" s="13"/>
      <c r="F50" s="12">
        <f>F51</f>
        <v>546.6999999999999</v>
      </c>
    </row>
    <row r="51" spans="1:6" ht="65.25" customHeight="1">
      <c r="A51" s="46" t="s">
        <v>188</v>
      </c>
      <c r="B51" s="40" t="s">
        <v>7</v>
      </c>
      <c r="C51" s="32" t="s">
        <v>14</v>
      </c>
      <c r="D51" s="32" t="s">
        <v>186</v>
      </c>
      <c r="E51" s="41"/>
      <c r="F51" s="42">
        <f>SUM(F52:F55)</f>
        <v>546.6999999999999</v>
      </c>
    </row>
    <row r="52" spans="1:6" ht="30">
      <c r="A52" s="47" t="s">
        <v>256</v>
      </c>
      <c r="B52" s="14" t="s">
        <v>7</v>
      </c>
      <c r="C52" s="14" t="s">
        <v>14</v>
      </c>
      <c r="D52" s="14" t="s">
        <v>186</v>
      </c>
      <c r="E52" s="14" t="s">
        <v>97</v>
      </c>
      <c r="F52" s="22">
        <v>495.7</v>
      </c>
    </row>
    <row r="53" spans="1:6" ht="30">
      <c r="A53" s="48" t="s">
        <v>257</v>
      </c>
      <c r="B53" s="49" t="s">
        <v>7</v>
      </c>
      <c r="C53" s="49" t="s">
        <v>14</v>
      </c>
      <c r="D53" s="49" t="s">
        <v>186</v>
      </c>
      <c r="E53" s="49" t="s">
        <v>91</v>
      </c>
      <c r="F53" s="50">
        <v>4</v>
      </c>
    </row>
    <row r="54" spans="1:6" ht="30">
      <c r="A54" s="51" t="s">
        <v>95</v>
      </c>
      <c r="B54" s="24" t="s">
        <v>7</v>
      </c>
      <c r="C54" s="24" t="s">
        <v>14</v>
      </c>
      <c r="D54" s="24" t="s">
        <v>186</v>
      </c>
      <c r="E54" s="24" t="s">
        <v>92</v>
      </c>
      <c r="F54" s="25">
        <v>5.7</v>
      </c>
    </row>
    <row r="55" spans="1:6" ht="30">
      <c r="A55" s="18" t="s">
        <v>259</v>
      </c>
      <c r="B55" s="19" t="s">
        <v>7</v>
      </c>
      <c r="C55" s="19" t="s">
        <v>14</v>
      </c>
      <c r="D55" s="19" t="s">
        <v>186</v>
      </c>
      <c r="E55" s="19" t="s">
        <v>93</v>
      </c>
      <c r="F55" s="20">
        <v>41.3</v>
      </c>
    </row>
    <row r="56" spans="1:6" ht="15.75">
      <c r="A56" s="8" t="s">
        <v>128</v>
      </c>
      <c r="B56" s="11" t="s">
        <v>7</v>
      </c>
      <c r="C56" s="10" t="s">
        <v>14</v>
      </c>
      <c r="D56" s="27" t="s">
        <v>123</v>
      </c>
      <c r="E56" s="13"/>
      <c r="F56" s="12">
        <f>F57</f>
        <v>367.5</v>
      </c>
    </row>
    <row r="57" spans="1:6" ht="15.75">
      <c r="A57" s="30" t="s">
        <v>129</v>
      </c>
      <c r="B57" s="11" t="s">
        <v>7</v>
      </c>
      <c r="C57" s="10" t="s">
        <v>14</v>
      </c>
      <c r="D57" s="27" t="s">
        <v>124</v>
      </c>
      <c r="E57" s="13"/>
      <c r="F57" s="12">
        <f>F58+F60+F62</f>
        <v>367.5</v>
      </c>
    </row>
    <row r="58" spans="1:6" ht="75.75">
      <c r="A58" s="52" t="s">
        <v>131</v>
      </c>
      <c r="B58" s="33" t="s">
        <v>7</v>
      </c>
      <c r="C58" s="33" t="s">
        <v>14</v>
      </c>
      <c r="D58" s="33" t="s">
        <v>126</v>
      </c>
      <c r="E58" s="33"/>
      <c r="F58" s="53">
        <f>F59</f>
        <v>72.6</v>
      </c>
    </row>
    <row r="59" spans="1:6" ht="15">
      <c r="A59" s="35" t="s">
        <v>73</v>
      </c>
      <c r="B59" s="19" t="s">
        <v>7</v>
      </c>
      <c r="C59" s="19" t="s">
        <v>14</v>
      </c>
      <c r="D59" s="36" t="s">
        <v>126</v>
      </c>
      <c r="E59" s="19" t="s">
        <v>76</v>
      </c>
      <c r="F59" s="37">
        <v>72.6</v>
      </c>
    </row>
    <row r="60" spans="1:6" ht="60.75">
      <c r="A60" s="5" t="s">
        <v>132</v>
      </c>
      <c r="B60" s="7" t="s">
        <v>7</v>
      </c>
      <c r="C60" s="7" t="s">
        <v>14</v>
      </c>
      <c r="D60" s="7" t="s">
        <v>127</v>
      </c>
      <c r="E60" s="7"/>
      <c r="F60" s="4">
        <f>F61</f>
        <v>90.5</v>
      </c>
    </row>
    <row r="61" spans="1:6" ht="15">
      <c r="A61" s="54" t="s">
        <v>73</v>
      </c>
      <c r="B61" s="55" t="s">
        <v>7</v>
      </c>
      <c r="C61" s="55" t="s">
        <v>14</v>
      </c>
      <c r="D61" s="56" t="s">
        <v>127</v>
      </c>
      <c r="E61" s="55" t="s">
        <v>76</v>
      </c>
      <c r="F61" s="57">
        <v>90.5</v>
      </c>
    </row>
    <row r="62" spans="1:6" ht="60.75">
      <c r="A62" s="5" t="s">
        <v>333</v>
      </c>
      <c r="B62" s="7" t="s">
        <v>7</v>
      </c>
      <c r="C62" s="7" t="s">
        <v>14</v>
      </c>
      <c r="D62" s="7" t="s">
        <v>334</v>
      </c>
      <c r="E62" s="7"/>
      <c r="F62" s="4">
        <f>F63</f>
        <v>204.4</v>
      </c>
    </row>
    <row r="63" spans="1:6" ht="15">
      <c r="A63" s="54" t="s">
        <v>73</v>
      </c>
      <c r="B63" s="55" t="s">
        <v>7</v>
      </c>
      <c r="C63" s="55" t="s">
        <v>14</v>
      </c>
      <c r="D63" s="56" t="s">
        <v>334</v>
      </c>
      <c r="E63" s="55" t="s">
        <v>76</v>
      </c>
      <c r="F63" s="57">
        <v>204.4</v>
      </c>
    </row>
    <row r="64" spans="1:6" ht="21.75" customHeight="1">
      <c r="A64" s="8" t="s">
        <v>72</v>
      </c>
      <c r="B64" s="10" t="s">
        <v>7</v>
      </c>
      <c r="C64" s="10" t="s">
        <v>71</v>
      </c>
      <c r="D64" s="10"/>
      <c r="E64" s="11"/>
      <c r="F64" s="58">
        <f>F65</f>
        <v>189.1</v>
      </c>
    </row>
    <row r="65" spans="1:6" ht="15.75">
      <c r="A65" s="8" t="s">
        <v>128</v>
      </c>
      <c r="B65" s="3" t="s">
        <v>7</v>
      </c>
      <c r="C65" s="7" t="s">
        <v>71</v>
      </c>
      <c r="D65" s="27" t="s">
        <v>123</v>
      </c>
      <c r="E65" s="28"/>
      <c r="F65" s="12">
        <f>F66</f>
        <v>189.1</v>
      </c>
    </row>
    <row r="66" spans="1:6" ht="15.75">
      <c r="A66" s="30" t="s">
        <v>129</v>
      </c>
      <c r="B66" s="11" t="s">
        <v>7</v>
      </c>
      <c r="C66" s="10" t="s">
        <v>71</v>
      </c>
      <c r="D66" s="27" t="s">
        <v>124</v>
      </c>
      <c r="E66" s="13"/>
      <c r="F66" s="12">
        <f>F67</f>
        <v>189.1</v>
      </c>
    </row>
    <row r="67" spans="1:6" ht="75.75">
      <c r="A67" s="39" t="s">
        <v>130</v>
      </c>
      <c r="B67" s="32" t="s">
        <v>7</v>
      </c>
      <c r="C67" s="32" t="s">
        <v>71</v>
      </c>
      <c r="D67" s="33" t="s">
        <v>125</v>
      </c>
      <c r="E67" s="32"/>
      <c r="F67" s="4">
        <f>F68</f>
        <v>189.1</v>
      </c>
    </row>
    <row r="68" spans="1:6" ht="15">
      <c r="A68" s="35" t="s">
        <v>73</v>
      </c>
      <c r="B68" s="19" t="s">
        <v>7</v>
      </c>
      <c r="C68" s="19" t="s">
        <v>71</v>
      </c>
      <c r="D68" s="36" t="s">
        <v>125</v>
      </c>
      <c r="E68" s="19" t="s">
        <v>76</v>
      </c>
      <c r="F68" s="37">
        <v>189.1</v>
      </c>
    </row>
    <row r="69" spans="1:6" ht="15.75">
      <c r="A69" s="59" t="s">
        <v>89</v>
      </c>
      <c r="B69" s="60" t="s">
        <v>7</v>
      </c>
      <c r="C69" s="61" t="s">
        <v>90</v>
      </c>
      <c r="D69" s="62"/>
      <c r="E69" s="28"/>
      <c r="F69" s="63">
        <f>F70</f>
        <v>698.6</v>
      </c>
    </row>
    <row r="70" spans="1:6" ht="15.75">
      <c r="A70" s="8" t="s">
        <v>128</v>
      </c>
      <c r="B70" s="3" t="s">
        <v>7</v>
      </c>
      <c r="C70" s="7" t="s">
        <v>90</v>
      </c>
      <c r="D70" s="27" t="s">
        <v>123</v>
      </c>
      <c r="E70" s="13"/>
      <c r="F70" s="12">
        <f>F71</f>
        <v>698.6</v>
      </c>
    </row>
    <row r="71" spans="1:6" ht="15.75">
      <c r="A71" s="30" t="s">
        <v>129</v>
      </c>
      <c r="B71" s="11" t="s">
        <v>7</v>
      </c>
      <c r="C71" s="10" t="s">
        <v>90</v>
      </c>
      <c r="D71" s="27" t="s">
        <v>124</v>
      </c>
      <c r="E71" s="13"/>
      <c r="F71" s="12">
        <f>F72</f>
        <v>698.6</v>
      </c>
    </row>
    <row r="72" spans="1:6" ht="45.75">
      <c r="A72" s="39" t="s">
        <v>134</v>
      </c>
      <c r="B72" s="32" t="s">
        <v>7</v>
      </c>
      <c r="C72" s="32" t="s">
        <v>90</v>
      </c>
      <c r="D72" s="33" t="s">
        <v>133</v>
      </c>
      <c r="E72" s="32"/>
      <c r="F72" s="42">
        <f>F73</f>
        <v>698.6</v>
      </c>
    </row>
    <row r="73" spans="1:6" ht="30">
      <c r="A73" s="18" t="s">
        <v>259</v>
      </c>
      <c r="B73" s="19" t="s">
        <v>7</v>
      </c>
      <c r="C73" s="36" t="s">
        <v>90</v>
      </c>
      <c r="D73" s="19" t="s">
        <v>133</v>
      </c>
      <c r="E73" s="19" t="s">
        <v>93</v>
      </c>
      <c r="F73" s="37">
        <v>698.6</v>
      </c>
    </row>
    <row r="74" spans="1:6" ht="15.75">
      <c r="A74" s="59" t="s">
        <v>18</v>
      </c>
      <c r="B74" s="60" t="s">
        <v>7</v>
      </c>
      <c r="C74" s="61" t="s">
        <v>16</v>
      </c>
      <c r="D74" s="62" t="s">
        <v>8</v>
      </c>
      <c r="E74" s="28" t="s">
        <v>8</v>
      </c>
      <c r="F74" s="63">
        <f>F75</f>
        <v>444.9</v>
      </c>
    </row>
    <row r="75" spans="1:6" ht="15.75">
      <c r="A75" s="8" t="s">
        <v>128</v>
      </c>
      <c r="B75" s="3" t="s">
        <v>7</v>
      </c>
      <c r="C75" s="7" t="s">
        <v>16</v>
      </c>
      <c r="D75" s="27" t="s">
        <v>123</v>
      </c>
      <c r="E75" s="13" t="s">
        <v>8</v>
      </c>
      <c r="F75" s="12">
        <f>F76</f>
        <v>444.9</v>
      </c>
    </row>
    <row r="76" spans="1:6" ht="15.75">
      <c r="A76" s="30" t="s">
        <v>129</v>
      </c>
      <c r="B76" s="11" t="s">
        <v>7</v>
      </c>
      <c r="C76" s="10" t="s">
        <v>16</v>
      </c>
      <c r="D76" s="27" t="s">
        <v>124</v>
      </c>
      <c r="E76" s="13"/>
      <c r="F76" s="12">
        <f>F77</f>
        <v>444.9</v>
      </c>
    </row>
    <row r="77" spans="1:6" ht="45.75">
      <c r="A77" s="39" t="s">
        <v>136</v>
      </c>
      <c r="B77" s="32" t="s">
        <v>7</v>
      </c>
      <c r="C77" s="32" t="s">
        <v>16</v>
      </c>
      <c r="D77" s="33" t="s">
        <v>135</v>
      </c>
      <c r="E77" s="32"/>
      <c r="F77" s="42">
        <f>F78</f>
        <v>444.9</v>
      </c>
    </row>
    <row r="78" spans="1:6" ht="15">
      <c r="A78" s="18" t="s">
        <v>79</v>
      </c>
      <c r="B78" s="19" t="s">
        <v>7</v>
      </c>
      <c r="C78" s="36" t="s">
        <v>16</v>
      </c>
      <c r="D78" s="19" t="s">
        <v>135</v>
      </c>
      <c r="E78" s="19" t="s">
        <v>75</v>
      </c>
      <c r="F78" s="37">
        <f>920-475.1</f>
        <v>444.9</v>
      </c>
    </row>
    <row r="79" spans="1:6" ht="15.75">
      <c r="A79" s="8" t="s">
        <v>19</v>
      </c>
      <c r="B79" s="9" t="s">
        <v>7</v>
      </c>
      <c r="C79" s="10" t="s">
        <v>70</v>
      </c>
      <c r="D79" s="11" t="s">
        <v>8</v>
      </c>
      <c r="E79" s="11" t="s">
        <v>8</v>
      </c>
      <c r="F79" s="12">
        <f>F80</f>
        <v>2845.9000000000005</v>
      </c>
    </row>
    <row r="80" spans="1:6" ht="15.75">
      <c r="A80" s="8" t="s">
        <v>128</v>
      </c>
      <c r="B80" s="9" t="s">
        <v>7</v>
      </c>
      <c r="C80" s="10" t="s">
        <v>70</v>
      </c>
      <c r="D80" s="27" t="s">
        <v>123</v>
      </c>
      <c r="E80" s="64"/>
      <c r="F80" s="12">
        <f>F81</f>
        <v>2845.9000000000005</v>
      </c>
    </row>
    <row r="81" spans="1:6" ht="15.75">
      <c r="A81" s="30" t="s">
        <v>129</v>
      </c>
      <c r="B81" s="9" t="s">
        <v>7</v>
      </c>
      <c r="C81" s="10" t="s">
        <v>70</v>
      </c>
      <c r="D81" s="27" t="s">
        <v>124</v>
      </c>
      <c r="E81" s="13"/>
      <c r="F81" s="12">
        <f>F82+F84+F86+F88+F90+F96+F100+F102+F94+F98+F92</f>
        <v>2845.9000000000005</v>
      </c>
    </row>
    <row r="82" spans="1:6" ht="45.75">
      <c r="A82" s="39" t="s">
        <v>146</v>
      </c>
      <c r="B82" s="32" t="s">
        <v>7</v>
      </c>
      <c r="C82" s="32" t="s">
        <v>70</v>
      </c>
      <c r="D82" s="33" t="s">
        <v>139</v>
      </c>
      <c r="E82" s="32"/>
      <c r="F82" s="42">
        <f>F83</f>
        <v>531.4</v>
      </c>
    </row>
    <row r="83" spans="1:6" ht="30">
      <c r="A83" s="18" t="s">
        <v>259</v>
      </c>
      <c r="B83" s="19" t="s">
        <v>7</v>
      </c>
      <c r="C83" s="36" t="s">
        <v>70</v>
      </c>
      <c r="D83" s="19" t="s">
        <v>139</v>
      </c>
      <c r="E83" s="19" t="s">
        <v>93</v>
      </c>
      <c r="F83" s="37">
        <v>531.4</v>
      </c>
    </row>
    <row r="84" spans="1:6" ht="45.75">
      <c r="A84" s="39" t="s">
        <v>147</v>
      </c>
      <c r="B84" s="32" t="s">
        <v>7</v>
      </c>
      <c r="C84" s="32" t="s">
        <v>70</v>
      </c>
      <c r="D84" s="33" t="s">
        <v>140</v>
      </c>
      <c r="E84" s="32"/>
      <c r="F84" s="42">
        <f>F85</f>
        <v>25</v>
      </c>
    </row>
    <row r="85" spans="1:6" ht="90">
      <c r="A85" s="18" t="s">
        <v>355</v>
      </c>
      <c r="B85" s="19" t="s">
        <v>7</v>
      </c>
      <c r="C85" s="36" t="s">
        <v>70</v>
      </c>
      <c r="D85" s="19" t="s">
        <v>140</v>
      </c>
      <c r="E85" s="19" t="s">
        <v>356</v>
      </c>
      <c r="F85" s="37">
        <v>25</v>
      </c>
    </row>
    <row r="86" spans="1:6" ht="45.75">
      <c r="A86" s="39" t="s">
        <v>294</v>
      </c>
      <c r="B86" s="32" t="s">
        <v>7</v>
      </c>
      <c r="C86" s="32" t="s">
        <v>70</v>
      </c>
      <c r="D86" s="33" t="s">
        <v>141</v>
      </c>
      <c r="E86" s="32"/>
      <c r="F86" s="42">
        <f>F87</f>
        <v>0</v>
      </c>
    </row>
    <row r="87" spans="1:6" ht="30">
      <c r="A87" s="18" t="s">
        <v>259</v>
      </c>
      <c r="B87" s="19" t="s">
        <v>7</v>
      </c>
      <c r="C87" s="36" t="s">
        <v>70</v>
      </c>
      <c r="D87" s="19" t="s">
        <v>141</v>
      </c>
      <c r="E87" s="19" t="s">
        <v>93</v>
      </c>
      <c r="F87" s="37">
        <v>0</v>
      </c>
    </row>
    <row r="88" spans="1:6" ht="45.75">
      <c r="A88" s="39" t="s">
        <v>148</v>
      </c>
      <c r="B88" s="32" t="s">
        <v>7</v>
      </c>
      <c r="C88" s="32" t="s">
        <v>70</v>
      </c>
      <c r="D88" s="33" t="s">
        <v>142</v>
      </c>
      <c r="E88" s="32"/>
      <c r="F88" s="42">
        <f>F89</f>
        <v>160.3</v>
      </c>
    </row>
    <row r="89" spans="1:6" ht="30">
      <c r="A89" s="18" t="s">
        <v>259</v>
      </c>
      <c r="B89" s="19" t="s">
        <v>7</v>
      </c>
      <c r="C89" s="36" t="s">
        <v>70</v>
      </c>
      <c r="D89" s="19" t="s">
        <v>142</v>
      </c>
      <c r="E89" s="19" t="s">
        <v>93</v>
      </c>
      <c r="F89" s="37">
        <v>160.3</v>
      </c>
    </row>
    <row r="90" spans="1:6" ht="45.75">
      <c r="A90" s="39" t="s">
        <v>149</v>
      </c>
      <c r="B90" s="32" t="s">
        <v>7</v>
      </c>
      <c r="C90" s="32" t="s">
        <v>70</v>
      </c>
      <c r="D90" s="33" t="s">
        <v>143</v>
      </c>
      <c r="E90" s="32"/>
      <c r="F90" s="42">
        <f>F91</f>
        <v>11.4</v>
      </c>
    </row>
    <row r="91" spans="1:6" ht="30">
      <c r="A91" s="18" t="s">
        <v>259</v>
      </c>
      <c r="B91" s="19" t="s">
        <v>7</v>
      </c>
      <c r="C91" s="36" t="s">
        <v>70</v>
      </c>
      <c r="D91" s="19" t="s">
        <v>143</v>
      </c>
      <c r="E91" s="19" t="s">
        <v>93</v>
      </c>
      <c r="F91" s="37">
        <v>11.4</v>
      </c>
    </row>
    <row r="92" spans="1:6" ht="45.75">
      <c r="A92" s="39" t="s">
        <v>354</v>
      </c>
      <c r="B92" s="32" t="s">
        <v>7</v>
      </c>
      <c r="C92" s="32" t="s">
        <v>70</v>
      </c>
      <c r="D92" s="33" t="s">
        <v>353</v>
      </c>
      <c r="E92" s="32"/>
      <c r="F92" s="42">
        <f>F93</f>
        <v>0.8</v>
      </c>
    </row>
    <row r="93" spans="1:6" ht="30">
      <c r="A93" s="18" t="s">
        <v>259</v>
      </c>
      <c r="B93" s="19" t="s">
        <v>7</v>
      </c>
      <c r="C93" s="36" t="s">
        <v>70</v>
      </c>
      <c r="D93" s="19" t="s">
        <v>353</v>
      </c>
      <c r="E93" s="19" t="s">
        <v>93</v>
      </c>
      <c r="F93" s="37">
        <v>0.8</v>
      </c>
    </row>
    <row r="94" spans="1:6" ht="45.75">
      <c r="A94" s="39" t="s">
        <v>314</v>
      </c>
      <c r="B94" s="32" t="s">
        <v>7</v>
      </c>
      <c r="C94" s="32" t="s">
        <v>70</v>
      </c>
      <c r="D94" s="33" t="s">
        <v>313</v>
      </c>
      <c r="E94" s="32"/>
      <c r="F94" s="42">
        <f>F95</f>
        <v>47</v>
      </c>
    </row>
    <row r="95" spans="1:6" ht="30">
      <c r="A95" s="18" t="s">
        <v>259</v>
      </c>
      <c r="B95" s="19" t="s">
        <v>7</v>
      </c>
      <c r="C95" s="36" t="s">
        <v>70</v>
      </c>
      <c r="D95" s="19" t="s">
        <v>313</v>
      </c>
      <c r="E95" s="19" t="s">
        <v>93</v>
      </c>
      <c r="F95" s="37">
        <v>47</v>
      </c>
    </row>
    <row r="96" spans="1:6" ht="60.75">
      <c r="A96" s="39" t="s">
        <v>137</v>
      </c>
      <c r="B96" s="32" t="s">
        <v>7</v>
      </c>
      <c r="C96" s="32" t="s">
        <v>70</v>
      </c>
      <c r="D96" s="33" t="s">
        <v>138</v>
      </c>
      <c r="E96" s="32"/>
      <c r="F96" s="42">
        <f>F97</f>
        <v>200</v>
      </c>
    </row>
    <row r="97" spans="1:6" ht="30">
      <c r="A97" s="18" t="s">
        <v>259</v>
      </c>
      <c r="B97" s="19" t="s">
        <v>7</v>
      </c>
      <c r="C97" s="36" t="s">
        <v>70</v>
      </c>
      <c r="D97" s="19" t="s">
        <v>138</v>
      </c>
      <c r="E97" s="19" t="s">
        <v>93</v>
      </c>
      <c r="F97" s="37">
        <v>200</v>
      </c>
    </row>
    <row r="98" spans="1:6" ht="45.75">
      <c r="A98" s="39" t="s">
        <v>319</v>
      </c>
      <c r="B98" s="32" t="s">
        <v>7</v>
      </c>
      <c r="C98" s="32" t="s">
        <v>70</v>
      </c>
      <c r="D98" s="33" t="s">
        <v>320</v>
      </c>
      <c r="E98" s="32"/>
      <c r="F98" s="42">
        <f>F99</f>
        <v>15</v>
      </c>
    </row>
    <row r="99" spans="1:6" ht="15">
      <c r="A99" s="18" t="s">
        <v>96</v>
      </c>
      <c r="B99" s="19" t="s">
        <v>7</v>
      </c>
      <c r="C99" s="36" t="s">
        <v>70</v>
      </c>
      <c r="D99" s="19" t="s">
        <v>320</v>
      </c>
      <c r="E99" s="19" t="s">
        <v>94</v>
      </c>
      <c r="F99" s="37">
        <v>15</v>
      </c>
    </row>
    <row r="100" spans="1:6" ht="45.75">
      <c r="A100" s="39" t="s">
        <v>150</v>
      </c>
      <c r="B100" s="32" t="s">
        <v>7</v>
      </c>
      <c r="C100" s="32" t="s">
        <v>70</v>
      </c>
      <c r="D100" s="33" t="s">
        <v>144</v>
      </c>
      <c r="E100" s="32"/>
      <c r="F100" s="42">
        <f>F101</f>
        <v>1598.7</v>
      </c>
    </row>
    <row r="101" spans="1:6" ht="30">
      <c r="A101" s="18" t="s">
        <v>259</v>
      </c>
      <c r="B101" s="19" t="s">
        <v>7</v>
      </c>
      <c r="C101" s="36" t="s">
        <v>70</v>
      </c>
      <c r="D101" s="19" t="s">
        <v>144</v>
      </c>
      <c r="E101" s="19" t="s">
        <v>93</v>
      </c>
      <c r="F101" s="37">
        <v>1598.7</v>
      </c>
    </row>
    <row r="102" spans="1:6" ht="75.75">
      <c r="A102" s="39" t="s">
        <v>151</v>
      </c>
      <c r="B102" s="32" t="s">
        <v>7</v>
      </c>
      <c r="C102" s="32" t="s">
        <v>70</v>
      </c>
      <c r="D102" s="33" t="s">
        <v>145</v>
      </c>
      <c r="E102" s="32"/>
      <c r="F102" s="42">
        <f>F103</f>
        <v>256.3</v>
      </c>
    </row>
    <row r="103" spans="1:6" ht="15">
      <c r="A103" s="35" t="s">
        <v>73</v>
      </c>
      <c r="B103" s="19" t="s">
        <v>7</v>
      </c>
      <c r="C103" s="36" t="s">
        <v>70</v>
      </c>
      <c r="D103" s="19" t="s">
        <v>196</v>
      </c>
      <c r="E103" s="19" t="s">
        <v>76</v>
      </c>
      <c r="F103" s="37">
        <v>256.3</v>
      </c>
    </row>
    <row r="104" spans="1:6" ht="15.75">
      <c r="A104" s="65" t="s">
        <v>20</v>
      </c>
      <c r="B104" s="11" t="s">
        <v>21</v>
      </c>
      <c r="C104" s="11"/>
      <c r="D104" s="11"/>
      <c r="E104" s="11"/>
      <c r="F104" s="12">
        <f>F105</f>
        <v>599.2000000000002</v>
      </c>
    </row>
    <row r="105" spans="1:6" ht="15.75">
      <c r="A105" s="8" t="s">
        <v>22</v>
      </c>
      <c r="B105" s="9" t="s">
        <v>21</v>
      </c>
      <c r="C105" s="10" t="s">
        <v>23</v>
      </c>
      <c r="D105" s="11"/>
      <c r="E105" s="11"/>
      <c r="F105" s="12">
        <f>F106</f>
        <v>599.2000000000002</v>
      </c>
    </row>
    <row r="106" spans="1:6" ht="15.75">
      <c r="A106" s="8" t="s">
        <v>128</v>
      </c>
      <c r="B106" s="9" t="s">
        <v>21</v>
      </c>
      <c r="C106" s="10" t="s">
        <v>23</v>
      </c>
      <c r="D106" s="27" t="s">
        <v>123</v>
      </c>
      <c r="E106" s="11"/>
      <c r="F106" s="12">
        <f>F107</f>
        <v>599.2000000000002</v>
      </c>
    </row>
    <row r="107" spans="1:6" ht="15.75">
      <c r="A107" s="30" t="s">
        <v>129</v>
      </c>
      <c r="B107" s="9" t="s">
        <v>21</v>
      </c>
      <c r="C107" s="10" t="s">
        <v>23</v>
      </c>
      <c r="D107" s="27" t="s">
        <v>124</v>
      </c>
      <c r="E107" s="13"/>
      <c r="F107" s="12">
        <f>F108</f>
        <v>599.2000000000002</v>
      </c>
    </row>
    <row r="108" spans="1:6" ht="45.75">
      <c r="A108" s="8" t="s">
        <v>153</v>
      </c>
      <c r="B108" s="9" t="s">
        <v>21</v>
      </c>
      <c r="C108" s="10" t="s">
        <v>23</v>
      </c>
      <c r="D108" s="10" t="s">
        <v>152</v>
      </c>
      <c r="E108" s="13"/>
      <c r="F108" s="66">
        <f>SUM(F109:F112)</f>
        <v>599.2000000000002</v>
      </c>
    </row>
    <row r="109" spans="1:6" ht="30">
      <c r="A109" s="47" t="s">
        <v>256</v>
      </c>
      <c r="B109" s="49" t="s">
        <v>21</v>
      </c>
      <c r="C109" s="49" t="s">
        <v>23</v>
      </c>
      <c r="D109" s="49" t="s">
        <v>152</v>
      </c>
      <c r="E109" s="49" t="s">
        <v>97</v>
      </c>
      <c r="F109" s="22">
        <v>537.6</v>
      </c>
    </row>
    <row r="110" spans="1:6" ht="30">
      <c r="A110" s="48" t="s">
        <v>257</v>
      </c>
      <c r="B110" s="49" t="s">
        <v>21</v>
      </c>
      <c r="C110" s="49" t="s">
        <v>23</v>
      </c>
      <c r="D110" s="49" t="s">
        <v>152</v>
      </c>
      <c r="E110" s="49" t="s">
        <v>91</v>
      </c>
      <c r="F110" s="25">
        <v>1.2</v>
      </c>
    </row>
    <row r="111" spans="1:6" ht="30">
      <c r="A111" s="23" t="s">
        <v>95</v>
      </c>
      <c r="B111" s="49" t="s">
        <v>21</v>
      </c>
      <c r="C111" s="49" t="s">
        <v>23</v>
      </c>
      <c r="D111" s="49" t="s">
        <v>152</v>
      </c>
      <c r="E111" s="49" t="s">
        <v>92</v>
      </c>
      <c r="F111" s="25">
        <v>8.7</v>
      </c>
    </row>
    <row r="112" spans="1:6" ht="30">
      <c r="A112" s="67" t="s">
        <v>259</v>
      </c>
      <c r="B112" s="49" t="s">
        <v>21</v>
      </c>
      <c r="C112" s="49" t="s">
        <v>23</v>
      </c>
      <c r="D112" s="49" t="s">
        <v>152</v>
      </c>
      <c r="E112" s="49" t="s">
        <v>93</v>
      </c>
      <c r="F112" s="20">
        <v>51.7</v>
      </c>
    </row>
    <row r="113" spans="1:6" ht="15.75" customHeight="1">
      <c r="A113" s="2" t="s">
        <v>24</v>
      </c>
      <c r="B113" s="3" t="s">
        <v>25</v>
      </c>
      <c r="C113" s="3"/>
      <c r="D113" s="3" t="s">
        <v>8</v>
      </c>
      <c r="E113" s="3" t="s">
        <v>8</v>
      </c>
      <c r="F113" s="4">
        <f>F114+F125</f>
        <v>1044.6</v>
      </c>
    </row>
    <row r="114" spans="1:6" ht="45.75">
      <c r="A114" s="5" t="s">
        <v>26</v>
      </c>
      <c r="B114" s="6" t="s">
        <v>25</v>
      </c>
      <c r="C114" s="7" t="s">
        <v>27</v>
      </c>
      <c r="D114" s="3" t="s">
        <v>8</v>
      </c>
      <c r="E114" s="3" t="s">
        <v>8</v>
      </c>
      <c r="F114" s="4">
        <f>F115+F121</f>
        <v>136</v>
      </c>
    </row>
    <row r="115" spans="1:6" ht="45.75">
      <c r="A115" s="8" t="s">
        <v>270</v>
      </c>
      <c r="B115" s="9" t="s">
        <v>25</v>
      </c>
      <c r="C115" s="10" t="s">
        <v>27</v>
      </c>
      <c r="D115" s="10" t="s">
        <v>199</v>
      </c>
      <c r="E115" s="11" t="s">
        <v>8</v>
      </c>
      <c r="F115" s="12">
        <f>F116</f>
        <v>133</v>
      </c>
    </row>
    <row r="116" spans="1:6" ht="90.75">
      <c r="A116" s="68" t="s">
        <v>276</v>
      </c>
      <c r="B116" s="9" t="s">
        <v>25</v>
      </c>
      <c r="C116" s="10" t="s">
        <v>27</v>
      </c>
      <c r="D116" s="10" t="s">
        <v>200</v>
      </c>
      <c r="E116" s="13"/>
      <c r="F116" s="12">
        <f>F117+F119</f>
        <v>133</v>
      </c>
    </row>
    <row r="117" spans="1:6" ht="105.75">
      <c r="A117" s="31" t="s">
        <v>271</v>
      </c>
      <c r="B117" s="69" t="s">
        <v>25</v>
      </c>
      <c r="C117" s="70" t="s">
        <v>27</v>
      </c>
      <c r="D117" s="71" t="s">
        <v>201</v>
      </c>
      <c r="E117" s="49"/>
      <c r="F117" s="53">
        <f>F118</f>
        <v>20</v>
      </c>
    </row>
    <row r="118" spans="1:6" ht="30">
      <c r="A118" s="67" t="s">
        <v>259</v>
      </c>
      <c r="B118" s="49" t="s">
        <v>25</v>
      </c>
      <c r="C118" s="49" t="s">
        <v>27</v>
      </c>
      <c r="D118" s="36" t="s">
        <v>201</v>
      </c>
      <c r="E118" s="49" t="s">
        <v>93</v>
      </c>
      <c r="F118" s="50">
        <v>20</v>
      </c>
    </row>
    <row r="119" spans="1:6" ht="134.25" customHeight="1">
      <c r="A119" s="72" t="s">
        <v>272</v>
      </c>
      <c r="B119" s="3" t="s">
        <v>25</v>
      </c>
      <c r="C119" s="7" t="s">
        <v>27</v>
      </c>
      <c r="D119" s="73" t="s">
        <v>269</v>
      </c>
      <c r="E119" s="14"/>
      <c r="F119" s="4">
        <f>F120</f>
        <v>113</v>
      </c>
    </row>
    <row r="120" spans="1:6" ht="15">
      <c r="A120" s="35" t="s">
        <v>73</v>
      </c>
      <c r="B120" s="16" t="s">
        <v>25</v>
      </c>
      <c r="C120" s="16" t="s">
        <v>27</v>
      </c>
      <c r="D120" s="45" t="s">
        <v>269</v>
      </c>
      <c r="E120" s="16" t="s">
        <v>76</v>
      </c>
      <c r="F120" s="17">
        <v>113</v>
      </c>
    </row>
    <row r="121" spans="1:6" ht="15.75">
      <c r="A121" s="8" t="s">
        <v>128</v>
      </c>
      <c r="B121" s="9" t="s">
        <v>25</v>
      </c>
      <c r="C121" s="10" t="s">
        <v>27</v>
      </c>
      <c r="D121" s="27" t="s">
        <v>123</v>
      </c>
      <c r="E121" s="64"/>
      <c r="F121" s="12">
        <f>F122</f>
        <v>3</v>
      </c>
    </row>
    <row r="122" spans="1:6" ht="15.75">
      <c r="A122" s="30" t="s">
        <v>129</v>
      </c>
      <c r="B122" s="9" t="s">
        <v>25</v>
      </c>
      <c r="C122" s="10" t="s">
        <v>27</v>
      </c>
      <c r="D122" s="27" t="s">
        <v>124</v>
      </c>
      <c r="E122" s="13"/>
      <c r="F122" s="12">
        <f>F123</f>
        <v>3</v>
      </c>
    </row>
    <row r="123" spans="1:6" ht="45.75">
      <c r="A123" s="31" t="s">
        <v>358</v>
      </c>
      <c r="B123" s="69" t="s">
        <v>25</v>
      </c>
      <c r="C123" s="70" t="s">
        <v>27</v>
      </c>
      <c r="D123" s="71" t="s">
        <v>357</v>
      </c>
      <c r="E123" s="49"/>
      <c r="F123" s="53">
        <f>F124</f>
        <v>3</v>
      </c>
    </row>
    <row r="124" spans="1:6" ht="30">
      <c r="A124" s="67" t="s">
        <v>259</v>
      </c>
      <c r="B124" s="49" t="s">
        <v>25</v>
      </c>
      <c r="C124" s="49" t="s">
        <v>27</v>
      </c>
      <c r="D124" s="36" t="s">
        <v>357</v>
      </c>
      <c r="E124" s="49" t="s">
        <v>93</v>
      </c>
      <c r="F124" s="50">
        <v>3</v>
      </c>
    </row>
    <row r="125" spans="1:6" ht="15.75">
      <c r="A125" s="5" t="s">
        <v>28</v>
      </c>
      <c r="B125" s="6" t="s">
        <v>25</v>
      </c>
      <c r="C125" s="7" t="s">
        <v>29</v>
      </c>
      <c r="D125" s="3"/>
      <c r="E125" s="3"/>
      <c r="F125" s="4">
        <f>F126+F134</f>
        <v>908.6</v>
      </c>
    </row>
    <row r="126" spans="1:6" ht="45.75">
      <c r="A126" s="8" t="s">
        <v>270</v>
      </c>
      <c r="B126" s="9" t="s">
        <v>25</v>
      </c>
      <c r="C126" s="10" t="s">
        <v>29</v>
      </c>
      <c r="D126" s="10" t="s">
        <v>199</v>
      </c>
      <c r="E126" s="11"/>
      <c r="F126" s="12">
        <f>F127</f>
        <v>767</v>
      </c>
    </row>
    <row r="127" spans="1:6" ht="66.75" customHeight="1">
      <c r="A127" s="68" t="s">
        <v>273</v>
      </c>
      <c r="B127" s="9" t="s">
        <v>25</v>
      </c>
      <c r="C127" s="10" t="s">
        <v>29</v>
      </c>
      <c r="D127" s="10" t="s">
        <v>202</v>
      </c>
      <c r="E127" s="13"/>
      <c r="F127" s="12">
        <f>F131+F132+F128</f>
        <v>767</v>
      </c>
    </row>
    <row r="128" spans="1:6" ht="84" customHeight="1">
      <c r="A128" s="31" t="s">
        <v>286</v>
      </c>
      <c r="B128" s="69" t="s">
        <v>25</v>
      </c>
      <c r="C128" s="70" t="s">
        <v>29</v>
      </c>
      <c r="D128" s="70" t="s">
        <v>285</v>
      </c>
      <c r="E128" s="28"/>
      <c r="F128" s="53">
        <f>F129</f>
        <v>100</v>
      </c>
    </row>
    <row r="129" spans="1:6" ht="31.5" customHeight="1">
      <c r="A129" s="18" t="s">
        <v>259</v>
      </c>
      <c r="B129" s="19" t="s">
        <v>25</v>
      </c>
      <c r="C129" s="19" t="s">
        <v>29</v>
      </c>
      <c r="D129" s="19" t="s">
        <v>285</v>
      </c>
      <c r="E129" s="19" t="s">
        <v>93</v>
      </c>
      <c r="F129" s="20">
        <v>100</v>
      </c>
    </row>
    <row r="130" spans="1:6" ht="107.25" customHeight="1">
      <c r="A130" s="31" t="s">
        <v>274</v>
      </c>
      <c r="B130" s="69" t="s">
        <v>25</v>
      </c>
      <c r="C130" s="70" t="s">
        <v>29</v>
      </c>
      <c r="D130" s="70" t="s">
        <v>203</v>
      </c>
      <c r="E130" s="28"/>
      <c r="F130" s="53">
        <f>F131</f>
        <v>507.99999999999994</v>
      </c>
    </row>
    <row r="131" spans="1:6" ht="30">
      <c r="A131" s="74" t="s">
        <v>259</v>
      </c>
      <c r="B131" s="55" t="s">
        <v>25</v>
      </c>
      <c r="C131" s="55" t="s">
        <v>29</v>
      </c>
      <c r="D131" s="19" t="s">
        <v>203</v>
      </c>
      <c r="E131" s="55" t="s">
        <v>93</v>
      </c>
      <c r="F131" s="153">
        <f>522.3-14.3</f>
        <v>507.99999999999994</v>
      </c>
    </row>
    <row r="132" spans="1:6" ht="90.75">
      <c r="A132" s="75" t="s">
        <v>275</v>
      </c>
      <c r="B132" s="6" t="s">
        <v>25</v>
      </c>
      <c r="C132" s="7" t="s">
        <v>29</v>
      </c>
      <c r="D132" s="70" t="s">
        <v>204</v>
      </c>
      <c r="E132" s="14"/>
      <c r="F132" s="4">
        <f>F133</f>
        <v>159</v>
      </c>
    </row>
    <row r="133" spans="1:6" ht="30">
      <c r="A133" s="18" t="s">
        <v>259</v>
      </c>
      <c r="B133" s="19" t="s">
        <v>25</v>
      </c>
      <c r="C133" s="19" t="s">
        <v>29</v>
      </c>
      <c r="D133" s="19" t="s">
        <v>204</v>
      </c>
      <c r="E133" s="19" t="s">
        <v>93</v>
      </c>
      <c r="F133" s="20">
        <v>159</v>
      </c>
    </row>
    <row r="134" spans="1:6" ht="60.75">
      <c r="A134" s="154" t="s">
        <v>311</v>
      </c>
      <c r="B134" s="110" t="s">
        <v>25</v>
      </c>
      <c r="C134" s="155" t="s">
        <v>29</v>
      </c>
      <c r="D134" s="155" t="s">
        <v>303</v>
      </c>
      <c r="E134" s="16"/>
      <c r="F134" s="29">
        <f>F135+F137</f>
        <v>141.6</v>
      </c>
    </row>
    <row r="135" spans="1:6" ht="75.75">
      <c r="A135" s="31" t="s">
        <v>306</v>
      </c>
      <c r="B135" s="69" t="s">
        <v>25</v>
      </c>
      <c r="C135" s="70" t="s">
        <v>29</v>
      </c>
      <c r="D135" s="70" t="s">
        <v>304</v>
      </c>
      <c r="E135" s="28"/>
      <c r="F135" s="53">
        <f>F136</f>
        <v>14.2</v>
      </c>
    </row>
    <row r="136" spans="1:6" ht="30">
      <c r="A136" s="18" t="s">
        <v>259</v>
      </c>
      <c r="B136" s="19" t="s">
        <v>25</v>
      </c>
      <c r="C136" s="19" t="s">
        <v>29</v>
      </c>
      <c r="D136" s="19" t="s">
        <v>304</v>
      </c>
      <c r="E136" s="19" t="s">
        <v>93</v>
      </c>
      <c r="F136" s="20">
        <v>14.2</v>
      </c>
    </row>
    <row r="137" spans="1:6" ht="75.75">
      <c r="A137" s="86" t="s">
        <v>335</v>
      </c>
      <c r="B137" s="7" t="s">
        <v>25</v>
      </c>
      <c r="C137" s="7" t="s">
        <v>29</v>
      </c>
      <c r="D137" s="7" t="s">
        <v>336</v>
      </c>
      <c r="E137" s="77"/>
      <c r="F137" s="106">
        <f>F138</f>
        <v>127.4</v>
      </c>
    </row>
    <row r="138" spans="1:6" ht="30">
      <c r="A138" s="80" t="s">
        <v>259</v>
      </c>
      <c r="B138" s="19" t="s">
        <v>25</v>
      </c>
      <c r="C138" s="19" t="s">
        <v>29</v>
      </c>
      <c r="D138" s="19" t="s">
        <v>336</v>
      </c>
      <c r="E138" s="19" t="s">
        <v>93</v>
      </c>
      <c r="F138" s="20">
        <v>127.4</v>
      </c>
    </row>
    <row r="139" spans="1:6" ht="15.75">
      <c r="A139" s="2" t="s">
        <v>30</v>
      </c>
      <c r="B139" s="3" t="s">
        <v>31</v>
      </c>
      <c r="C139" s="3"/>
      <c r="D139" s="3" t="s">
        <v>8</v>
      </c>
      <c r="E139" s="3" t="s">
        <v>8</v>
      </c>
      <c r="F139" s="4">
        <f>F140+F175+F180</f>
        <v>20772.400000000005</v>
      </c>
    </row>
    <row r="140" spans="1:6" ht="15.75">
      <c r="A140" s="8" t="s">
        <v>82</v>
      </c>
      <c r="B140" s="6" t="s">
        <v>31</v>
      </c>
      <c r="C140" s="7" t="s">
        <v>74</v>
      </c>
      <c r="D140" s="3"/>
      <c r="E140" s="3"/>
      <c r="F140" s="4">
        <f>F141+F160+F167</f>
        <v>20173.700000000004</v>
      </c>
    </row>
    <row r="141" spans="1:6" ht="60.75">
      <c r="A141" s="8" t="s">
        <v>205</v>
      </c>
      <c r="B141" s="9" t="s">
        <v>31</v>
      </c>
      <c r="C141" s="10" t="s">
        <v>74</v>
      </c>
      <c r="D141" s="10" t="s">
        <v>206</v>
      </c>
      <c r="E141" s="11"/>
      <c r="F141" s="12">
        <f>F142+F154</f>
        <v>18395.4</v>
      </c>
    </row>
    <row r="142" spans="1:6" ht="132.75" customHeight="1">
      <c r="A142" s="68" t="s">
        <v>207</v>
      </c>
      <c r="B142" s="9" t="s">
        <v>31</v>
      </c>
      <c r="C142" s="10" t="s">
        <v>74</v>
      </c>
      <c r="D142" s="10" t="s">
        <v>208</v>
      </c>
      <c r="E142" s="28"/>
      <c r="F142" s="12">
        <f>F143+F146+F150+F152+F148</f>
        <v>16599.300000000003</v>
      </c>
    </row>
    <row r="143" spans="1:6" ht="139.5" customHeight="1">
      <c r="A143" s="76" t="s">
        <v>209</v>
      </c>
      <c r="B143" s="6" t="s">
        <v>31</v>
      </c>
      <c r="C143" s="73" t="s">
        <v>74</v>
      </c>
      <c r="D143" s="73" t="s">
        <v>210</v>
      </c>
      <c r="E143" s="77"/>
      <c r="F143" s="4">
        <f>F145+F144</f>
        <v>5255.5</v>
      </c>
    </row>
    <row r="144" spans="1:6" ht="15" hidden="1">
      <c r="A144" s="23" t="s">
        <v>81</v>
      </c>
      <c r="B144" s="78" t="s">
        <v>31</v>
      </c>
      <c r="C144" s="78" t="s">
        <v>74</v>
      </c>
      <c r="D144" s="78" t="s">
        <v>83</v>
      </c>
      <c r="E144" s="78" t="s">
        <v>47</v>
      </c>
      <c r="F144" s="25">
        <v>0</v>
      </c>
    </row>
    <row r="145" spans="1:6" ht="30">
      <c r="A145" s="18" t="s">
        <v>259</v>
      </c>
      <c r="B145" s="36" t="s">
        <v>31</v>
      </c>
      <c r="C145" s="36" t="s">
        <v>74</v>
      </c>
      <c r="D145" s="36" t="s">
        <v>210</v>
      </c>
      <c r="E145" s="36" t="s">
        <v>93</v>
      </c>
      <c r="F145" s="38">
        <f>5362.4-106.9</f>
        <v>5255.5</v>
      </c>
    </row>
    <row r="146" spans="1:6" ht="135.75">
      <c r="A146" s="79" t="s">
        <v>216</v>
      </c>
      <c r="B146" s="6" t="s">
        <v>31</v>
      </c>
      <c r="C146" s="73" t="s">
        <v>74</v>
      </c>
      <c r="D146" s="73" t="s">
        <v>215</v>
      </c>
      <c r="E146" s="77"/>
      <c r="F146" s="4">
        <f>F147</f>
        <v>6162.6</v>
      </c>
    </row>
    <row r="147" spans="1:6" ht="30">
      <c r="A147" s="67" t="s">
        <v>259</v>
      </c>
      <c r="B147" s="36" t="s">
        <v>31</v>
      </c>
      <c r="C147" s="36" t="s">
        <v>74</v>
      </c>
      <c r="D147" s="36" t="s">
        <v>215</v>
      </c>
      <c r="E147" s="36" t="s">
        <v>93</v>
      </c>
      <c r="F147" s="38">
        <v>6162.6</v>
      </c>
    </row>
    <row r="148" spans="1:6" ht="150.75">
      <c r="A148" s="79" t="s">
        <v>337</v>
      </c>
      <c r="B148" s="6" t="s">
        <v>31</v>
      </c>
      <c r="C148" s="73" t="s">
        <v>74</v>
      </c>
      <c r="D148" s="73" t="s">
        <v>338</v>
      </c>
      <c r="E148" s="77"/>
      <c r="F148" s="4">
        <f>F149</f>
        <v>3835.5</v>
      </c>
    </row>
    <row r="149" spans="1:6" ht="30">
      <c r="A149" s="67" t="s">
        <v>259</v>
      </c>
      <c r="B149" s="36" t="s">
        <v>31</v>
      </c>
      <c r="C149" s="36" t="s">
        <v>74</v>
      </c>
      <c r="D149" s="36" t="s">
        <v>338</v>
      </c>
      <c r="E149" s="36" t="s">
        <v>93</v>
      </c>
      <c r="F149" s="38">
        <v>3835.5</v>
      </c>
    </row>
    <row r="150" spans="1:6" ht="160.5" customHeight="1">
      <c r="A150" s="79" t="s">
        <v>324</v>
      </c>
      <c r="B150" s="6" t="s">
        <v>31</v>
      </c>
      <c r="C150" s="73" t="s">
        <v>74</v>
      </c>
      <c r="D150" s="73" t="s">
        <v>323</v>
      </c>
      <c r="E150" s="77"/>
      <c r="F150" s="4">
        <f>F151</f>
        <v>350</v>
      </c>
    </row>
    <row r="151" spans="1:6" ht="30">
      <c r="A151" s="67" t="s">
        <v>259</v>
      </c>
      <c r="B151" s="36" t="s">
        <v>31</v>
      </c>
      <c r="C151" s="36" t="s">
        <v>74</v>
      </c>
      <c r="D151" s="36" t="s">
        <v>323</v>
      </c>
      <c r="E151" s="36" t="s">
        <v>93</v>
      </c>
      <c r="F151" s="38">
        <v>350</v>
      </c>
    </row>
    <row r="152" spans="1:6" ht="165.75">
      <c r="A152" s="79" t="s">
        <v>326</v>
      </c>
      <c r="B152" s="6" t="s">
        <v>31</v>
      </c>
      <c r="C152" s="73" t="s">
        <v>74</v>
      </c>
      <c r="D152" s="73" t="s">
        <v>325</v>
      </c>
      <c r="E152" s="77"/>
      <c r="F152" s="4">
        <f>F153</f>
        <v>995.7</v>
      </c>
    </row>
    <row r="153" spans="1:6" ht="30">
      <c r="A153" s="67" t="s">
        <v>259</v>
      </c>
      <c r="B153" s="36" t="s">
        <v>31</v>
      </c>
      <c r="C153" s="36" t="s">
        <v>74</v>
      </c>
      <c r="D153" s="36" t="s">
        <v>325</v>
      </c>
      <c r="E153" s="36" t="s">
        <v>93</v>
      </c>
      <c r="F153" s="38">
        <v>995.7</v>
      </c>
    </row>
    <row r="154" spans="1:6" ht="117.75" customHeight="1">
      <c r="A154" s="81" t="s">
        <v>214</v>
      </c>
      <c r="B154" s="64" t="s">
        <v>31</v>
      </c>
      <c r="C154" s="64" t="s">
        <v>74</v>
      </c>
      <c r="D154" s="64" t="s">
        <v>211</v>
      </c>
      <c r="E154" s="45"/>
      <c r="F154" s="29">
        <f>F155+F158</f>
        <v>1796.1</v>
      </c>
    </row>
    <row r="155" spans="1:6" ht="135.75">
      <c r="A155" s="82" t="s">
        <v>212</v>
      </c>
      <c r="B155" s="69" t="s">
        <v>31</v>
      </c>
      <c r="C155" s="70" t="s">
        <v>74</v>
      </c>
      <c r="D155" s="70" t="s">
        <v>213</v>
      </c>
      <c r="E155" s="83"/>
      <c r="F155" s="53">
        <f>F156</f>
        <v>0</v>
      </c>
    </row>
    <row r="156" spans="1:6" ht="30">
      <c r="A156" s="67" t="s">
        <v>259</v>
      </c>
      <c r="B156" s="16" t="s">
        <v>31</v>
      </c>
      <c r="C156" s="16" t="s">
        <v>74</v>
      </c>
      <c r="D156" s="16" t="s">
        <v>213</v>
      </c>
      <c r="E156" s="16" t="s">
        <v>93</v>
      </c>
      <c r="F156" s="17">
        <f>600-600</f>
        <v>0</v>
      </c>
    </row>
    <row r="157" spans="1:6" ht="32.25" customHeight="1" hidden="1">
      <c r="A157" s="84" t="s">
        <v>80</v>
      </c>
      <c r="B157" s="16" t="s">
        <v>31</v>
      </c>
      <c r="C157" s="16" t="s">
        <v>74</v>
      </c>
      <c r="D157" s="16" t="s">
        <v>84</v>
      </c>
      <c r="E157" s="16" t="s">
        <v>77</v>
      </c>
      <c r="F157" s="85">
        <v>0</v>
      </c>
    </row>
    <row r="158" spans="1:6" ht="123" customHeight="1">
      <c r="A158" s="86" t="s">
        <v>287</v>
      </c>
      <c r="B158" s="73" t="s">
        <v>31</v>
      </c>
      <c r="C158" s="73" t="s">
        <v>74</v>
      </c>
      <c r="D158" s="73" t="s">
        <v>288</v>
      </c>
      <c r="E158" s="73"/>
      <c r="F158" s="87">
        <f>F159</f>
        <v>1796.1</v>
      </c>
    </row>
    <row r="159" spans="1:6" ht="32.25" customHeight="1">
      <c r="A159" s="80" t="s">
        <v>259</v>
      </c>
      <c r="B159" s="36" t="s">
        <v>31</v>
      </c>
      <c r="C159" s="36" t="s">
        <v>74</v>
      </c>
      <c r="D159" s="36" t="s">
        <v>288</v>
      </c>
      <c r="E159" s="36" t="s">
        <v>93</v>
      </c>
      <c r="F159" s="88">
        <f>1196.1+600</f>
        <v>1796.1</v>
      </c>
    </row>
    <row r="160" spans="1:6" ht="69" customHeight="1">
      <c r="A160" s="154" t="s">
        <v>311</v>
      </c>
      <c r="B160" s="110" t="s">
        <v>31</v>
      </c>
      <c r="C160" s="155" t="s">
        <v>74</v>
      </c>
      <c r="D160" s="155" t="s">
        <v>303</v>
      </c>
      <c r="E160" s="16"/>
      <c r="F160" s="29">
        <f>F161+F163+F165</f>
        <v>1454.8999999999999</v>
      </c>
    </row>
    <row r="161" spans="1:6" ht="82.5" customHeight="1">
      <c r="A161" s="5" t="s">
        <v>305</v>
      </c>
      <c r="B161" s="7" t="s">
        <v>31</v>
      </c>
      <c r="C161" s="7" t="s">
        <v>74</v>
      </c>
      <c r="D161" s="7" t="s">
        <v>307</v>
      </c>
      <c r="E161" s="77"/>
      <c r="F161" s="87">
        <f>F162</f>
        <v>112.5</v>
      </c>
    </row>
    <row r="162" spans="1:6" ht="32.25" customHeight="1">
      <c r="A162" s="80" t="s">
        <v>259</v>
      </c>
      <c r="B162" s="36" t="s">
        <v>31</v>
      </c>
      <c r="C162" s="36" t="s">
        <v>74</v>
      </c>
      <c r="D162" s="36" t="s">
        <v>307</v>
      </c>
      <c r="E162" s="36" t="s">
        <v>93</v>
      </c>
      <c r="F162" s="88">
        <v>112.5</v>
      </c>
    </row>
    <row r="163" spans="1:6" ht="79.5" customHeight="1">
      <c r="A163" s="5" t="s">
        <v>312</v>
      </c>
      <c r="B163" s="7" t="s">
        <v>31</v>
      </c>
      <c r="C163" s="7" t="s">
        <v>74</v>
      </c>
      <c r="D163" s="7" t="s">
        <v>308</v>
      </c>
      <c r="E163" s="77"/>
      <c r="F163" s="87">
        <f>F164</f>
        <v>32.8</v>
      </c>
    </row>
    <row r="164" spans="1:6" ht="32.25" customHeight="1">
      <c r="A164" s="80" t="s">
        <v>259</v>
      </c>
      <c r="B164" s="36" t="s">
        <v>31</v>
      </c>
      <c r="C164" s="36" t="s">
        <v>74</v>
      </c>
      <c r="D164" s="36" t="s">
        <v>308</v>
      </c>
      <c r="E164" s="36" t="s">
        <v>93</v>
      </c>
      <c r="F164" s="88">
        <v>32.8</v>
      </c>
    </row>
    <row r="165" spans="1:6" ht="87" customHeight="1">
      <c r="A165" s="86" t="s">
        <v>335</v>
      </c>
      <c r="B165" s="7" t="s">
        <v>31</v>
      </c>
      <c r="C165" s="7" t="s">
        <v>74</v>
      </c>
      <c r="D165" s="7" t="s">
        <v>336</v>
      </c>
      <c r="E165" s="77"/>
      <c r="F165" s="106">
        <f>F166</f>
        <v>1309.6</v>
      </c>
    </row>
    <row r="166" spans="1:6" ht="32.25" customHeight="1">
      <c r="A166" s="80" t="s">
        <v>259</v>
      </c>
      <c r="B166" s="19" t="s">
        <v>31</v>
      </c>
      <c r="C166" s="19" t="s">
        <v>74</v>
      </c>
      <c r="D166" s="19" t="s">
        <v>336</v>
      </c>
      <c r="E166" s="19" t="s">
        <v>93</v>
      </c>
      <c r="F166" s="20">
        <v>1309.6</v>
      </c>
    </row>
    <row r="167" spans="1:6" ht="32.25" customHeight="1">
      <c r="A167" s="8" t="s">
        <v>128</v>
      </c>
      <c r="B167" s="9" t="s">
        <v>31</v>
      </c>
      <c r="C167" s="10" t="s">
        <v>74</v>
      </c>
      <c r="D167" s="10" t="s">
        <v>123</v>
      </c>
      <c r="E167" s="11"/>
      <c r="F167" s="12">
        <f>F168</f>
        <v>323.4</v>
      </c>
    </row>
    <row r="168" spans="1:6" ht="19.5" customHeight="1">
      <c r="A168" s="8" t="s">
        <v>171</v>
      </c>
      <c r="B168" s="9" t="s">
        <v>31</v>
      </c>
      <c r="C168" s="10" t="s">
        <v>74</v>
      </c>
      <c r="D168" s="10" t="s">
        <v>124</v>
      </c>
      <c r="E168" s="13"/>
      <c r="F168" s="12">
        <f>F171+F173+F169</f>
        <v>323.4</v>
      </c>
    </row>
    <row r="169" spans="1:6" ht="51" customHeight="1">
      <c r="A169" s="52" t="s">
        <v>360</v>
      </c>
      <c r="B169" s="69" t="s">
        <v>31</v>
      </c>
      <c r="C169" s="70" t="s">
        <v>74</v>
      </c>
      <c r="D169" s="70" t="s">
        <v>359</v>
      </c>
      <c r="E169" s="49"/>
      <c r="F169" s="53">
        <f>F170</f>
        <v>70</v>
      </c>
    </row>
    <row r="170" spans="1:6" ht="33.75" customHeight="1">
      <c r="A170" s="18" t="s">
        <v>259</v>
      </c>
      <c r="B170" s="19" t="s">
        <v>31</v>
      </c>
      <c r="C170" s="19" t="s">
        <v>74</v>
      </c>
      <c r="D170" s="19" t="s">
        <v>359</v>
      </c>
      <c r="E170" s="19" t="s">
        <v>93</v>
      </c>
      <c r="F170" s="20">
        <v>70</v>
      </c>
    </row>
    <row r="171" spans="1:6" ht="51" customHeight="1">
      <c r="A171" s="52" t="s">
        <v>317</v>
      </c>
      <c r="B171" s="69" t="s">
        <v>31</v>
      </c>
      <c r="C171" s="70" t="s">
        <v>74</v>
      </c>
      <c r="D171" s="70" t="s">
        <v>318</v>
      </c>
      <c r="E171" s="49"/>
      <c r="F171" s="53">
        <f>F172</f>
        <v>193.4</v>
      </c>
    </row>
    <row r="172" spans="1:6" ht="32.25" customHeight="1">
      <c r="A172" s="18" t="s">
        <v>259</v>
      </c>
      <c r="B172" s="19" t="s">
        <v>31</v>
      </c>
      <c r="C172" s="19" t="s">
        <v>74</v>
      </c>
      <c r="D172" s="19" t="s">
        <v>318</v>
      </c>
      <c r="E172" s="19" t="s">
        <v>93</v>
      </c>
      <c r="F172" s="20">
        <v>193.4</v>
      </c>
    </row>
    <row r="173" spans="1:6" ht="52.5" customHeight="1">
      <c r="A173" s="52" t="s">
        <v>328</v>
      </c>
      <c r="B173" s="69" t="s">
        <v>31</v>
      </c>
      <c r="C173" s="70" t="s">
        <v>74</v>
      </c>
      <c r="D173" s="70" t="s">
        <v>327</v>
      </c>
      <c r="E173" s="49"/>
      <c r="F173" s="53">
        <f>F174</f>
        <v>60</v>
      </c>
    </row>
    <row r="174" spans="1:6" ht="32.25" customHeight="1">
      <c r="A174" s="18" t="s">
        <v>259</v>
      </c>
      <c r="B174" s="19" t="s">
        <v>31</v>
      </c>
      <c r="C174" s="19" t="s">
        <v>74</v>
      </c>
      <c r="D174" s="19" t="s">
        <v>327</v>
      </c>
      <c r="E174" s="49" t="s">
        <v>93</v>
      </c>
      <c r="F174" s="50">
        <v>60</v>
      </c>
    </row>
    <row r="175" spans="1:6" ht="15.75">
      <c r="A175" s="8" t="s">
        <v>32</v>
      </c>
      <c r="B175" s="6" t="s">
        <v>31</v>
      </c>
      <c r="C175" s="7" t="s">
        <v>33</v>
      </c>
      <c r="D175" s="3"/>
      <c r="E175" s="3"/>
      <c r="F175" s="4">
        <f>F176</f>
        <v>0</v>
      </c>
    </row>
    <row r="176" spans="1:6" ht="15.75">
      <c r="A176" s="8" t="s">
        <v>128</v>
      </c>
      <c r="B176" s="9" t="s">
        <v>31</v>
      </c>
      <c r="C176" s="10" t="s">
        <v>33</v>
      </c>
      <c r="D176" s="10" t="s">
        <v>123</v>
      </c>
      <c r="E176" s="11"/>
      <c r="F176" s="12">
        <f>F177</f>
        <v>0</v>
      </c>
    </row>
    <row r="177" spans="1:6" ht="15.75">
      <c r="A177" s="89" t="s">
        <v>171</v>
      </c>
      <c r="B177" s="69" t="s">
        <v>31</v>
      </c>
      <c r="C177" s="70" t="s">
        <v>33</v>
      </c>
      <c r="D177" s="70" t="s">
        <v>124</v>
      </c>
      <c r="E177" s="49"/>
      <c r="F177" s="53">
        <f>F179</f>
        <v>0</v>
      </c>
    </row>
    <row r="178" spans="1:6" ht="45.75">
      <c r="A178" s="52" t="s">
        <v>217</v>
      </c>
      <c r="B178" s="69" t="s">
        <v>31</v>
      </c>
      <c r="C178" s="70" t="s">
        <v>33</v>
      </c>
      <c r="D178" s="70" t="s">
        <v>218</v>
      </c>
      <c r="E178" s="49"/>
      <c r="F178" s="53">
        <f>F179</f>
        <v>0</v>
      </c>
    </row>
    <row r="179" spans="1:6" ht="37.5" customHeight="1">
      <c r="A179" s="18" t="s">
        <v>259</v>
      </c>
      <c r="B179" s="19" t="s">
        <v>31</v>
      </c>
      <c r="C179" s="19" t="s">
        <v>33</v>
      </c>
      <c r="D179" s="19" t="s">
        <v>218</v>
      </c>
      <c r="E179" s="49" t="s">
        <v>93</v>
      </c>
      <c r="F179" s="50">
        <v>0</v>
      </c>
    </row>
    <row r="180" spans="1:6" ht="15.75">
      <c r="A180" s="8" t="s">
        <v>34</v>
      </c>
      <c r="B180" s="6" t="s">
        <v>31</v>
      </c>
      <c r="C180" s="7" t="s">
        <v>35</v>
      </c>
      <c r="D180" s="3" t="s">
        <v>8</v>
      </c>
      <c r="E180" s="3" t="s">
        <v>8</v>
      </c>
      <c r="F180" s="4">
        <f>F181+F186</f>
        <v>598.7</v>
      </c>
    </row>
    <row r="181" spans="1:6" ht="60.75">
      <c r="A181" s="90" t="s">
        <v>277</v>
      </c>
      <c r="B181" s="9" t="s">
        <v>31</v>
      </c>
      <c r="C181" s="27" t="s">
        <v>35</v>
      </c>
      <c r="D181" s="27" t="s">
        <v>219</v>
      </c>
      <c r="E181" s="91"/>
      <c r="F181" s="12">
        <f>F182+F184</f>
        <v>100</v>
      </c>
    </row>
    <row r="182" spans="1:6" ht="122.25" customHeight="1">
      <c r="A182" s="76" t="s">
        <v>278</v>
      </c>
      <c r="B182" s="6" t="s">
        <v>31</v>
      </c>
      <c r="C182" s="73" t="s">
        <v>35</v>
      </c>
      <c r="D182" s="73" t="s">
        <v>220</v>
      </c>
      <c r="E182" s="92"/>
      <c r="F182" s="93">
        <f>F183</f>
        <v>90</v>
      </c>
    </row>
    <row r="183" spans="1:6" ht="30">
      <c r="A183" s="18" t="s">
        <v>195</v>
      </c>
      <c r="B183" s="36" t="s">
        <v>31</v>
      </c>
      <c r="C183" s="36" t="s">
        <v>35</v>
      </c>
      <c r="D183" s="36" t="s">
        <v>220</v>
      </c>
      <c r="E183" s="36" t="s">
        <v>77</v>
      </c>
      <c r="F183" s="38">
        <v>90</v>
      </c>
    </row>
    <row r="184" spans="1:6" ht="105.75">
      <c r="A184" s="86" t="s">
        <v>279</v>
      </c>
      <c r="B184" s="6" t="s">
        <v>31</v>
      </c>
      <c r="C184" s="73" t="s">
        <v>35</v>
      </c>
      <c r="D184" s="73" t="s">
        <v>221</v>
      </c>
      <c r="E184" s="92"/>
      <c r="F184" s="93">
        <f>F185</f>
        <v>10</v>
      </c>
    </row>
    <row r="185" spans="1:6" ht="30">
      <c r="A185" s="35" t="s">
        <v>195</v>
      </c>
      <c r="B185" s="36" t="s">
        <v>31</v>
      </c>
      <c r="C185" s="36" t="s">
        <v>35</v>
      </c>
      <c r="D185" s="36" t="s">
        <v>221</v>
      </c>
      <c r="E185" s="36" t="s">
        <v>77</v>
      </c>
      <c r="F185" s="94">
        <v>10</v>
      </c>
    </row>
    <row r="186" spans="1:6" ht="15.75">
      <c r="A186" s="8" t="s">
        <v>128</v>
      </c>
      <c r="B186" s="9" t="s">
        <v>31</v>
      </c>
      <c r="C186" s="10" t="s">
        <v>35</v>
      </c>
      <c r="D186" s="10" t="s">
        <v>123</v>
      </c>
      <c r="E186" s="11" t="s">
        <v>8</v>
      </c>
      <c r="F186" s="12">
        <f>F187</f>
        <v>498.7</v>
      </c>
    </row>
    <row r="187" spans="1:6" ht="15.75">
      <c r="A187" s="30" t="s">
        <v>129</v>
      </c>
      <c r="B187" s="27" t="s">
        <v>31</v>
      </c>
      <c r="C187" s="27" t="s">
        <v>35</v>
      </c>
      <c r="D187" s="27" t="s">
        <v>124</v>
      </c>
      <c r="E187" s="27"/>
      <c r="F187" s="58">
        <f>F188+F190</f>
        <v>498.7</v>
      </c>
    </row>
    <row r="188" spans="1:6" ht="30.75">
      <c r="A188" s="5" t="s">
        <v>155</v>
      </c>
      <c r="B188" s="6" t="s">
        <v>31</v>
      </c>
      <c r="C188" s="7" t="s">
        <v>35</v>
      </c>
      <c r="D188" s="7" t="s">
        <v>154</v>
      </c>
      <c r="E188" s="14"/>
      <c r="F188" s="4">
        <f>F189</f>
        <v>433.7</v>
      </c>
    </row>
    <row r="189" spans="1:6" ht="38.25" customHeight="1">
      <c r="A189" s="18" t="s">
        <v>259</v>
      </c>
      <c r="B189" s="19" t="s">
        <v>31</v>
      </c>
      <c r="C189" s="19" t="s">
        <v>35</v>
      </c>
      <c r="D189" s="19" t="s">
        <v>154</v>
      </c>
      <c r="E189" s="19" t="s">
        <v>93</v>
      </c>
      <c r="F189" s="20">
        <v>433.7</v>
      </c>
    </row>
    <row r="190" spans="1:6" ht="38.25" customHeight="1">
      <c r="A190" s="5" t="s">
        <v>290</v>
      </c>
      <c r="B190" s="6" t="s">
        <v>31</v>
      </c>
      <c r="C190" s="7" t="s">
        <v>35</v>
      </c>
      <c r="D190" s="7" t="s">
        <v>289</v>
      </c>
      <c r="E190" s="14"/>
      <c r="F190" s="4">
        <f>F191</f>
        <v>65</v>
      </c>
    </row>
    <row r="191" spans="1:6" ht="38.25" customHeight="1">
      <c r="A191" s="18" t="s">
        <v>259</v>
      </c>
      <c r="B191" s="19" t="s">
        <v>31</v>
      </c>
      <c r="C191" s="19" t="s">
        <v>35</v>
      </c>
      <c r="D191" s="19" t="s">
        <v>289</v>
      </c>
      <c r="E191" s="19" t="s">
        <v>93</v>
      </c>
      <c r="F191" s="20">
        <v>65</v>
      </c>
    </row>
    <row r="192" spans="1:6" ht="15.75">
      <c r="A192" s="2" t="s">
        <v>36</v>
      </c>
      <c r="B192" s="3" t="s">
        <v>37</v>
      </c>
      <c r="C192" s="3"/>
      <c r="D192" s="3" t="s">
        <v>8</v>
      </c>
      <c r="E192" s="3" t="s">
        <v>8</v>
      </c>
      <c r="F192" s="4">
        <f>F193+F207+F245+F266</f>
        <v>52465.2</v>
      </c>
    </row>
    <row r="193" spans="1:6" ht="15.75">
      <c r="A193" s="95" t="s">
        <v>38</v>
      </c>
      <c r="B193" s="6" t="s">
        <v>37</v>
      </c>
      <c r="C193" s="7" t="s">
        <v>39</v>
      </c>
      <c r="D193" s="3" t="s">
        <v>8</v>
      </c>
      <c r="E193" s="3" t="s">
        <v>8</v>
      </c>
      <c r="F193" s="58">
        <f>F194</f>
        <v>4911.7</v>
      </c>
    </row>
    <row r="194" spans="1:6" ht="15.75">
      <c r="A194" s="96" t="s">
        <v>128</v>
      </c>
      <c r="B194" s="27" t="s">
        <v>37</v>
      </c>
      <c r="C194" s="27" t="s">
        <v>39</v>
      </c>
      <c r="D194" s="27" t="s">
        <v>123</v>
      </c>
      <c r="E194" s="27"/>
      <c r="F194" s="58">
        <f>F195</f>
        <v>4911.7</v>
      </c>
    </row>
    <row r="195" spans="1:6" ht="15.75">
      <c r="A195" s="97" t="s">
        <v>171</v>
      </c>
      <c r="B195" s="73" t="s">
        <v>37</v>
      </c>
      <c r="C195" s="73" t="s">
        <v>39</v>
      </c>
      <c r="D195" s="73" t="s">
        <v>124</v>
      </c>
      <c r="E195" s="73"/>
      <c r="F195" s="58">
        <f>F196+F200+F203+F198+F205</f>
        <v>4911.7</v>
      </c>
    </row>
    <row r="196" spans="1:6" ht="52.5" customHeight="1">
      <c r="A196" s="98" t="s">
        <v>251</v>
      </c>
      <c r="B196" s="7" t="s">
        <v>37</v>
      </c>
      <c r="C196" s="7" t="s">
        <v>39</v>
      </c>
      <c r="D196" s="7" t="s">
        <v>179</v>
      </c>
      <c r="E196" s="77"/>
      <c r="F196" s="87">
        <f>F197</f>
        <v>1221.8</v>
      </c>
    </row>
    <row r="197" spans="1:6" ht="34.5" customHeight="1">
      <c r="A197" s="80" t="s">
        <v>195</v>
      </c>
      <c r="B197" s="36" t="s">
        <v>37</v>
      </c>
      <c r="C197" s="36" t="s">
        <v>39</v>
      </c>
      <c r="D197" s="36" t="s">
        <v>179</v>
      </c>
      <c r="E197" s="36" t="s">
        <v>77</v>
      </c>
      <c r="F197" s="37">
        <v>1221.8</v>
      </c>
    </row>
    <row r="198" spans="1:6" ht="66" customHeight="1">
      <c r="A198" s="5" t="s">
        <v>267</v>
      </c>
      <c r="B198" s="7" t="s">
        <v>37</v>
      </c>
      <c r="C198" s="7" t="s">
        <v>39</v>
      </c>
      <c r="D198" s="7" t="s">
        <v>265</v>
      </c>
      <c r="E198" s="77"/>
      <c r="F198" s="87">
        <f>F199</f>
        <v>0</v>
      </c>
    </row>
    <row r="199" spans="1:6" ht="34.5" customHeight="1">
      <c r="A199" s="80" t="s">
        <v>268</v>
      </c>
      <c r="B199" s="36" t="s">
        <v>37</v>
      </c>
      <c r="C199" s="36" t="s">
        <v>39</v>
      </c>
      <c r="D199" s="36" t="s">
        <v>265</v>
      </c>
      <c r="E199" s="36" t="s">
        <v>266</v>
      </c>
      <c r="F199" s="37">
        <v>0</v>
      </c>
    </row>
    <row r="200" spans="1:6" ht="30.75">
      <c r="A200" s="98" t="s">
        <v>177</v>
      </c>
      <c r="B200" s="7" t="s">
        <v>37</v>
      </c>
      <c r="C200" s="7" t="s">
        <v>39</v>
      </c>
      <c r="D200" s="7" t="s">
        <v>178</v>
      </c>
      <c r="E200" s="77"/>
      <c r="F200" s="87">
        <f>F201+F202</f>
        <v>2930.1</v>
      </c>
    </row>
    <row r="201" spans="1:6" ht="30">
      <c r="A201" s="26" t="s">
        <v>259</v>
      </c>
      <c r="B201" s="78" t="s">
        <v>37</v>
      </c>
      <c r="C201" s="78" t="s">
        <v>39</v>
      </c>
      <c r="D201" s="78" t="s">
        <v>178</v>
      </c>
      <c r="E201" s="78" t="s">
        <v>93</v>
      </c>
      <c r="F201" s="163">
        <v>343.6</v>
      </c>
    </row>
    <row r="202" spans="1:6" ht="15">
      <c r="A202" s="18" t="s">
        <v>96</v>
      </c>
      <c r="B202" s="36" t="s">
        <v>37</v>
      </c>
      <c r="C202" s="36" t="s">
        <v>39</v>
      </c>
      <c r="D202" s="36" t="s">
        <v>178</v>
      </c>
      <c r="E202" s="36" t="s">
        <v>94</v>
      </c>
      <c r="F202" s="37">
        <v>2586.5</v>
      </c>
    </row>
    <row r="203" spans="1:6" ht="45.75">
      <c r="A203" s="98" t="s">
        <v>295</v>
      </c>
      <c r="B203" s="7" t="s">
        <v>37</v>
      </c>
      <c r="C203" s="7" t="s">
        <v>39</v>
      </c>
      <c r="D203" s="7" t="s">
        <v>180</v>
      </c>
      <c r="E203" s="77"/>
      <c r="F203" s="87">
        <f>F204</f>
        <v>759.8</v>
      </c>
    </row>
    <row r="204" spans="1:6" ht="30">
      <c r="A204" s="18" t="s">
        <v>259</v>
      </c>
      <c r="B204" s="36" t="s">
        <v>37</v>
      </c>
      <c r="C204" s="36" t="s">
        <v>39</v>
      </c>
      <c r="D204" s="36" t="s">
        <v>180</v>
      </c>
      <c r="E204" s="36" t="s">
        <v>93</v>
      </c>
      <c r="F204" s="37">
        <v>759.8</v>
      </c>
    </row>
    <row r="205" spans="1:6" ht="45.75">
      <c r="A205" s="99" t="s">
        <v>222</v>
      </c>
      <c r="B205" s="7" t="s">
        <v>37</v>
      </c>
      <c r="C205" s="7" t="s">
        <v>39</v>
      </c>
      <c r="D205" s="7" t="s">
        <v>283</v>
      </c>
      <c r="E205" s="77"/>
      <c r="F205" s="87">
        <f>F206</f>
        <v>0</v>
      </c>
    </row>
    <row r="206" spans="1:6" ht="30">
      <c r="A206" s="100" t="s">
        <v>261</v>
      </c>
      <c r="B206" s="36" t="s">
        <v>37</v>
      </c>
      <c r="C206" s="36" t="s">
        <v>39</v>
      </c>
      <c r="D206" s="36" t="s">
        <v>283</v>
      </c>
      <c r="E206" s="36" t="s">
        <v>194</v>
      </c>
      <c r="F206" s="37">
        <f>1322.9-346.2-309.2-100-242.6-324.9</f>
        <v>0</v>
      </c>
    </row>
    <row r="207" spans="1:6" ht="15.75">
      <c r="A207" s="5" t="s">
        <v>40</v>
      </c>
      <c r="B207" s="6" t="s">
        <v>37</v>
      </c>
      <c r="C207" s="7" t="s">
        <v>41</v>
      </c>
      <c r="D207" s="3" t="s">
        <v>8</v>
      </c>
      <c r="E207" s="3" t="s">
        <v>8</v>
      </c>
      <c r="F207" s="4">
        <f>F221+F208+F213</f>
        <v>24471.699999999997</v>
      </c>
    </row>
    <row r="208" spans="1:6" ht="30.75">
      <c r="A208" s="95" t="s">
        <v>223</v>
      </c>
      <c r="B208" s="40" t="s">
        <v>37</v>
      </c>
      <c r="C208" s="32" t="s">
        <v>41</v>
      </c>
      <c r="D208" s="101" t="s">
        <v>224</v>
      </c>
      <c r="E208" s="3"/>
      <c r="F208" s="4">
        <f>F209+F211+F215+F217+F219</f>
        <v>1928.5</v>
      </c>
    </row>
    <row r="209" spans="1:6" ht="60.75">
      <c r="A209" s="102" t="s">
        <v>225</v>
      </c>
      <c r="B209" s="6" t="s">
        <v>37</v>
      </c>
      <c r="C209" s="7" t="s">
        <v>41</v>
      </c>
      <c r="D209" s="3" t="s">
        <v>226</v>
      </c>
      <c r="E209" s="3"/>
      <c r="F209" s="4">
        <f>F210</f>
        <v>640</v>
      </c>
    </row>
    <row r="210" spans="1:6" ht="33" customHeight="1">
      <c r="A210" s="80" t="s">
        <v>259</v>
      </c>
      <c r="B210" s="28" t="s">
        <v>37</v>
      </c>
      <c r="C210" s="28" t="s">
        <v>41</v>
      </c>
      <c r="D210" s="28" t="s">
        <v>226</v>
      </c>
      <c r="E210" s="49" t="s">
        <v>93</v>
      </c>
      <c r="F210" s="50">
        <v>640</v>
      </c>
    </row>
    <row r="211" spans="1:6" ht="45.75">
      <c r="A211" s="103" t="s">
        <v>227</v>
      </c>
      <c r="B211" s="6" t="s">
        <v>37</v>
      </c>
      <c r="C211" s="7" t="s">
        <v>41</v>
      </c>
      <c r="D211" s="3" t="s">
        <v>228</v>
      </c>
      <c r="E211" s="3"/>
      <c r="F211" s="4">
        <f>F212</f>
        <v>496.2</v>
      </c>
    </row>
    <row r="212" spans="1:6" ht="29.25" customHeight="1">
      <c r="A212" s="80" t="s">
        <v>259</v>
      </c>
      <c r="B212" s="28" t="s">
        <v>37</v>
      </c>
      <c r="C212" s="28" t="s">
        <v>41</v>
      </c>
      <c r="D212" s="28" t="s">
        <v>228</v>
      </c>
      <c r="E212" s="49" t="s">
        <v>93</v>
      </c>
      <c r="F212" s="50">
        <f>150+346.2</f>
        <v>496.2</v>
      </c>
    </row>
    <row r="213" spans="1:6" ht="78.75" customHeight="1">
      <c r="A213" s="104" t="s">
        <v>316</v>
      </c>
      <c r="B213" s="6" t="s">
        <v>37</v>
      </c>
      <c r="C213" s="7" t="s">
        <v>41</v>
      </c>
      <c r="D213" s="3" t="s">
        <v>315</v>
      </c>
      <c r="E213" s="3"/>
      <c r="F213" s="4">
        <f>F214</f>
        <v>2117</v>
      </c>
    </row>
    <row r="214" spans="1:6" ht="29.25" customHeight="1">
      <c r="A214" s="80" t="s">
        <v>261</v>
      </c>
      <c r="B214" s="28" t="s">
        <v>37</v>
      </c>
      <c r="C214" s="28" t="s">
        <v>41</v>
      </c>
      <c r="D214" s="28" t="s">
        <v>315</v>
      </c>
      <c r="E214" s="49" t="s">
        <v>194</v>
      </c>
      <c r="F214" s="50">
        <v>2117</v>
      </c>
    </row>
    <row r="215" spans="1:6" ht="120.75">
      <c r="A215" s="104" t="s">
        <v>296</v>
      </c>
      <c r="B215" s="6" t="s">
        <v>37</v>
      </c>
      <c r="C215" s="7" t="s">
        <v>41</v>
      </c>
      <c r="D215" s="3" t="s">
        <v>229</v>
      </c>
      <c r="E215" s="3"/>
      <c r="F215" s="4">
        <f>F216</f>
        <v>250</v>
      </c>
    </row>
    <row r="216" spans="1:6" ht="30">
      <c r="A216" s="80" t="s">
        <v>261</v>
      </c>
      <c r="B216" s="28" t="s">
        <v>37</v>
      </c>
      <c r="C216" s="28" t="s">
        <v>41</v>
      </c>
      <c r="D216" s="28" t="s">
        <v>229</v>
      </c>
      <c r="E216" s="49" t="s">
        <v>194</v>
      </c>
      <c r="F216" s="50">
        <v>250</v>
      </c>
    </row>
    <row r="217" spans="1:6" ht="68.25" customHeight="1">
      <c r="A217" s="105" t="s">
        <v>280</v>
      </c>
      <c r="B217" s="6" t="s">
        <v>37</v>
      </c>
      <c r="C217" s="7" t="s">
        <v>41</v>
      </c>
      <c r="D217" s="3" t="s">
        <v>254</v>
      </c>
      <c r="E217" s="3"/>
      <c r="F217" s="4">
        <f>F218</f>
        <v>438.7</v>
      </c>
    </row>
    <row r="218" spans="1:6" ht="30">
      <c r="A218" s="100" t="s">
        <v>261</v>
      </c>
      <c r="B218" s="28" t="s">
        <v>37</v>
      </c>
      <c r="C218" s="28" t="s">
        <v>41</v>
      </c>
      <c r="D218" s="28" t="s">
        <v>254</v>
      </c>
      <c r="E218" s="49" t="s">
        <v>194</v>
      </c>
      <c r="F218" s="50">
        <f>380+117.4-58.7</f>
        <v>438.7</v>
      </c>
    </row>
    <row r="219" spans="1:6" ht="90.75">
      <c r="A219" s="104" t="s">
        <v>297</v>
      </c>
      <c r="B219" s="6" t="s">
        <v>37</v>
      </c>
      <c r="C219" s="7" t="s">
        <v>41</v>
      </c>
      <c r="D219" s="3" t="s">
        <v>291</v>
      </c>
      <c r="E219" s="3"/>
      <c r="F219" s="4">
        <f>F220</f>
        <v>103.6</v>
      </c>
    </row>
    <row r="220" spans="1:6" ht="30">
      <c r="A220" s="100" t="s">
        <v>261</v>
      </c>
      <c r="B220" s="28" t="s">
        <v>37</v>
      </c>
      <c r="C220" s="28" t="s">
        <v>41</v>
      </c>
      <c r="D220" s="28" t="s">
        <v>291</v>
      </c>
      <c r="E220" s="49" t="s">
        <v>194</v>
      </c>
      <c r="F220" s="50">
        <f>93.6+10</f>
        <v>103.6</v>
      </c>
    </row>
    <row r="221" spans="1:6" ht="15.75">
      <c r="A221" s="96" t="s">
        <v>128</v>
      </c>
      <c r="B221" s="27" t="s">
        <v>37</v>
      </c>
      <c r="C221" s="27" t="s">
        <v>41</v>
      </c>
      <c r="D221" s="27" t="s">
        <v>123</v>
      </c>
      <c r="E221" s="3" t="s">
        <v>8</v>
      </c>
      <c r="F221" s="4">
        <f>F222</f>
        <v>20426.199999999997</v>
      </c>
    </row>
    <row r="222" spans="1:6" ht="15.75">
      <c r="A222" s="97" t="s">
        <v>171</v>
      </c>
      <c r="B222" s="73" t="s">
        <v>37</v>
      </c>
      <c r="C222" s="73" t="s">
        <v>41</v>
      </c>
      <c r="D222" s="73" t="s">
        <v>124</v>
      </c>
      <c r="E222" s="14"/>
      <c r="F222" s="66">
        <f>F223+F225+F227+F241+F229+F231+F237+F233+F239+F243+F235</f>
        <v>20426.199999999997</v>
      </c>
    </row>
    <row r="223" spans="1:6" ht="30.75">
      <c r="A223" s="5" t="s">
        <v>183</v>
      </c>
      <c r="B223" s="7" t="s">
        <v>37</v>
      </c>
      <c r="C223" s="73" t="s">
        <v>41</v>
      </c>
      <c r="D223" s="73" t="s">
        <v>184</v>
      </c>
      <c r="E223" s="14"/>
      <c r="F223" s="106">
        <f>F224</f>
        <v>54.1</v>
      </c>
    </row>
    <row r="224" spans="1:6" ht="30">
      <c r="A224" s="80" t="s">
        <v>259</v>
      </c>
      <c r="B224" s="16" t="s">
        <v>37</v>
      </c>
      <c r="C224" s="16" t="s">
        <v>41</v>
      </c>
      <c r="D224" s="16" t="s">
        <v>184</v>
      </c>
      <c r="E224" s="16" t="s">
        <v>93</v>
      </c>
      <c r="F224" s="17">
        <v>54.1</v>
      </c>
    </row>
    <row r="225" spans="1:6" ht="60.75">
      <c r="A225" s="107" t="s">
        <v>252</v>
      </c>
      <c r="B225" s="7" t="s">
        <v>37</v>
      </c>
      <c r="C225" s="73" t="s">
        <v>41</v>
      </c>
      <c r="D225" s="73" t="s">
        <v>182</v>
      </c>
      <c r="E225" s="14"/>
      <c r="F225" s="106">
        <f>F226</f>
        <v>700</v>
      </c>
    </row>
    <row r="226" spans="1:6" ht="30">
      <c r="A226" s="80" t="s">
        <v>195</v>
      </c>
      <c r="B226" s="16" t="s">
        <v>37</v>
      </c>
      <c r="C226" s="16" t="s">
        <v>41</v>
      </c>
      <c r="D226" s="16" t="s">
        <v>182</v>
      </c>
      <c r="E226" s="16" t="s">
        <v>77</v>
      </c>
      <c r="F226" s="17">
        <v>700</v>
      </c>
    </row>
    <row r="227" spans="1:6" ht="60.75">
      <c r="A227" s="107" t="s">
        <v>253</v>
      </c>
      <c r="B227" s="7" t="s">
        <v>37</v>
      </c>
      <c r="C227" s="73" t="s">
        <v>41</v>
      </c>
      <c r="D227" s="73" t="s">
        <v>181</v>
      </c>
      <c r="E227" s="14"/>
      <c r="F227" s="106">
        <f>F228</f>
        <v>3584.1</v>
      </c>
    </row>
    <row r="228" spans="1:6" ht="30">
      <c r="A228" s="80" t="s">
        <v>195</v>
      </c>
      <c r="B228" s="16" t="s">
        <v>37</v>
      </c>
      <c r="C228" s="16" t="s">
        <v>41</v>
      </c>
      <c r="D228" s="16" t="s">
        <v>181</v>
      </c>
      <c r="E228" s="16" t="s">
        <v>77</v>
      </c>
      <c r="F228" s="17">
        <v>3584.1</v>
      </c>
    </row>
    <row r="229" spans="1:6" ht="45.75">
      <c r="A229" s="5" t="s">
        <v>302</v>
      </c>
      <c r="B229" s="7" t="s">
        <v>37</v>
      </c>
      <c r="C229" s="73" t="s">
        <v>41</v>
      </c>
      <c r="D229" s="73" t="s">
        <v>301</v>
      </c>
      <c r="E229" s="14"/>
      <c r="F229" s="106">
        <f>F230</f>
        <v>1053.6</v>
      </c>
    </row>
    <row r="230" spans="1:6" ht="30">
      <c r="A230" s="80" t="s">
        <v>260</v>
      </c>
      <c r="B230" s="16" t="s">
        <v>37</v>
      </c>
      <c r="C230" s="16" t="s">
        <v>41</v>
      </c>
      <c r="D230" s="16" t="s">
        <v>301</v>
      </c>
      <c r="E230" s="16" t="s">
        <v>98</v>
      </c>
      <c r="F230" s="17">
        <f>60+161+32.6+800</f>
        <v>1053.6</v>
      </c>
    </row>
    <row r="231" spans="1:6" ht="60.75">
      <c r="A231" s="5" t="s">
        <v>321</v>
      </c>
      <c r="B231" s="7" t="s">
        <v>37</v>
      </c>
      <c r="C231" s="73" t="s">
        <v>41</v>
      </c>
      <c r="D231" s="73" t="s">
        <v>322</v>
      </c>
      <c r="E231" s="14"/>
      <c r="F231" s="106">
        <f>F232</f>
        <v>5.6</v>
      </c>
    </row>
    <row r="232" spans="1:6" ht="30">
      <c r="A232" s="80" t="s">
        <v>259</v>
      </c>
      <c r="B232" s="16" t="s">
        <v>37</v>
      </c>
      <c r="C232" s="16" t="s">
        <v>41</v>
      </c>
      <c r="D232" s="16" t="s">
        <v>322</v>
      </c>
      <c r="E232" s="16" t="s">
        <v>93</v>
      </c>
      <c r="F232" s="17">
        <v>5.6</v>
      </c>
    </row>
    <row r="233" spans="1:6" ht="45.75">
      <c r="A233" s="5" t="s">
        <v>339</v>
      </c>
      <c r="B233" s="7" t="s">
        <v>37</v>
      </c>
      <c r="C233" s="73" t="s">
        <v>41</v>
      </c>
      <c r="D233" s="73" t="s">
        <v>340</v>
      </c>
      <c r="E233" s="14"/>
      <c r="F233" s="106">
        <f>F234</f>
        <v>1449</v>
      </c>
    </row>
    <row r="234" spans="1:6" ht="30">
      <c r="A234" s="80" t="s">
        <v>260</v>
      </c>
      <c r="B234" s="16" t="s">
        <v>37</v>
      </c>
      <c r="C234" s="16" t="s">
        <v>41</v>
      </c>
      <c r="D234" s="16" t="s">
        <v>340</v>
      </c>
      <c r="E234" s="16" t="s">
        <v>98</v>
      </c>
      <c r="F234" s="17">
        <v>1449</v>
      </c>
    </row>
    <row r="235" spans="1:6" ht="45.75">
      <c r="A235" s="5" t="s">
        <v>341</v>
      </c>
      <c r="B235" s="6" t="s">
        <v>37</v>
      </c>
      <c r="C235" s="7" t="s">
        <v>41</v>
      </c>
      <c r="D235" s="7" t="s">
        <v>342</v>
      </c>
      <c r="E235" s="14"/>
      <c r="F235" s="4">
        <f>F236</f>
        <v>12300</v>
      </c>
    </row>
    <row r="236" spans="1:6" ht="30">
      <c r="A236" s="18" t="s">
        <v>261</v>
      </c>
      <c r="B236" s="19" t="s">
        <v>37</v>
      </c>
      <c r="C236" s="19" t="s">
        <v>41</v>
      </c>
      <c r="D236" s="19" t="s">
        <v>342</v>
      </c>
      <c r="E236" s="19" t="s">
        <v>194</v>
      </c>
      <c r="F236" s="20">
        <v>12300</v>
      </c>
    </row>
    <row r="237" spans="1:6" ht="45.75">
      <c r="A237" s="5" t="s">
        <v>343</v>
      </c>
      <c r="B237" s="7" t="s">
        <v>37</v>
      </c>
      <c r="C237" s="73" t="s">
        <v>41</v>
      </c>
      <c r="D237" s="73" t="s">
        <v>344</v>
      </c>
      <c r="E237" s="14"/>
      <c r="F237" s="106">
        <f>F238</f>
        <v>540</v>
      </c>
    </row>
    <row r="238" spans="1:6" ht="30">
      <c r="A238" s="80" t="s">
        <v>260</v>
      </c>
      <c r="B238" s="16" t="s">
        <v>37</v>
      </c>
      <c r="C238" s="16" t="s">
        <v>41</v>
      </c>
      <c r="D238" s="16" t="s">
        <v>344</v>
      </c>
      <c r="E238" s="16" t="s">
        <v>98</v>
      </c>
      <c r="F238" s="17">
        <v>540</v>
      </c>
    </row>
    <row r="239" spans="1:6" ht="60.75">
      <c r="A239" s="5" t="s">
        <v>345</v>
      </c>
      <c r="B239" s="6" t="s">
        <v>37</v>
      </c>
      <c r="C239" s="7" t="s">
        <v>41</v>
      </c>
      <c r="D239" s="7" t="s">
        <v>346</v>
      </c>
      <c r="E239" s="14"/>
      <c r="F239" s="4">
        <f>F240</f>
        <v>59.7</v>
      </c>
    </row>
    <row r="240" spans="1:6" ht="30">
      <c r="A240" s="18" t="s">
        <v>261</v>
      </c>
      <c r="B240" s="19" t="s">
        <v>37</v>
      </c>
      <c r="C240" s="19" t="s">
        <v>41</v>
      </c>
      <c r="D240" s="19" t="s">
        <v>346</v>
      </c>
      <c r="E240" s="19" t="s">
        <v>194</v>
      </c>
      <c r="F240" s="20">
        <v>59.7</v>
      </c>
    </row>
    <row r="241" spans="1:6" ht="45.75">
      <c r="A241" s="5" t="s">
        <v>165</v>
      </c>
      <c r="B241" s="6" t="s">
        <v>37</v>
      </c>
      <c r="C241" s="7" t="s">
        <v>41</v>
      </c>
      <c r="D241" s="7" t="s">
        <v>164</v>
      </c>
      <c r="E241" s="14"/>
      <c r="F241" s="4">
        <f>F242</f>
        <v>641.9</v>
      </c>
    </row>
    <row r="242" spans="1:6" ht="30">
      <c r="A242" s="18" t="s">
        <v>261</v>
      </c>
      <c r="B242" s="19" t="s">
        <v>37</v>
      </c>
      <c r="C242" s="19" t="s">
        <v>41</v>
      </c>
      <c r="D242" s="19" t="s">
        <v>164</v>
      </c>
      <c r="E242" s="19" t="s">
        <v>194</v>
      </c>
      <c r="F242" s="20">
        <f>800-158.1</f>
        <v>641.9</v>
      </c>
    </row>
    <row r="243" spans="1:6" ht="75.75">
      <c r="A243" s="5" t="s">
        <v>347</v>
      </c>
      <c r="B243" s="7" t="s">
        <v>37</v>
      </c>
      <c r="C243" s="7" t="s">
        <v>41</v>
      </c>
      <c r="D243" s="7" t="s">
        <v>348</v>
      </c>
      <c r="E243" s="7"/>
      <c r="F243" s="4">
        <f>F244</f>
        <v>38.2</v>
      </c>
    </row>
    <row r="244" spans="1:6" ht="15">
      <c r="A244" s="54" t="s">
        <v>73</v>
      </c>
      <c r="B244" s="55" t="s">
        <v>37</v>
      </c>
      <c r="C244" s="55" t="s">
        <v>41</v>
      </c>
      <c r="D244" s="56" t="s">
        <v>348</v>
      </c>
      <c r="E244" s="55" t="s">
        <v>76</v>
      </c>
      <c r="F244" s="57">
        <v>38.2</v>
      </c>
    </row>
    <row r="245" spans="1:6" ht="15.75">
      <c r="A245" s="90" t="s">
        <v>42</v>
      </c>
      <c r="B245" s="9" t="s">
        <v>37</v>
      </c>
      <c r="C245" s="9" t="s">
        <v>43</v>
      </c>
      <c r="D245" s="91"/>
      <c r="E245" s="91"/>
      <c r="F245" s="66">
        <f>F252+F246</f>
        <v>12683</v>
      </c>
    </row>
    <row r="246" spans="1:6" ht="60.75">
      <c r="A246" s="154" t="s">
        <v>311</v>
      </c>
      <c r="B246" s="110" t="s">
        <v>37</v>
      </c>
      <c r="C246" s="155" t="s">
        <v>43</v>
      </c>
      <c r="D246" s="155" t="s">
        <v>303</v>
      </c>
      <c r="E246" s="16"/>
      <c r="F246" s="29">
        <f>F247+F249</f>
        <v>268.6</v>
      </c>
    </row>
    <row r="247" spans="1:6" ht="82.5" customHeight="1">
      <c r="A247" s="99" t="s">
        <v>310</v>
      </c>
      <c r="B247" s="7" t="s">
        <v>37</v>
      </c>
      <c r="C247" s="7" t="s">
        <v>43</v>
      </c>
      <c r="D247" s="7" t="s">
        <v>309</v>
      </c>
      <c r="E247" s="77"/>
      <c r="F247" s="106">
        <f>F248</f>
        <v>27</v>
      </c>
    </row>
    <row r="248" spans="1:6" ht="30">
      <c r="A248" s="80" t="s">
        <v>259</v>
      </c>
      <c r="B248" s="19" t="s">
        <v>37</v>
      </c>
      <c r="C248" s="19" t="s">
        <v>43</v>
      </c>
      <c r="D248" s="19" t="s">
        <v>309</v>
      </c>
      <c r="E248" s="19" t="s">
        <v>93</v>
      </c>
      <c r="F248" s="20">
        <v>27</v>
      </c>
    </row>
    <row r="249" spans="1:6" ht="75.75">
      <c r="A249" s="86" t="s">
        <v>335</v>
      </c>
      <c r="B249" s="7" t="s">
        <v>37</v>
      </c>
      <c r="C249" s="7" t="s">
        <v>43</v>
      </c>
      <c r="D249" s="7" t="s">
        <v>336</v>
      </c>
      <c r="E249" s="77"/>
      <c r="F249" s="106">
        <f>F250</f>
        <v>241.6</v>
      </c>
    </row>
    <row r="250" spans="1:6" ht="30">
      <c r="A250" s="80" t="s">
        <v>259</v>
      </c>
      <c r="B250" s="19" t="s">
        <v>37</v>
      </c>
      <c r="C250" s="19" t="s">
        <v>43</v>
      </c>
      <c r="D250" s="19" t="s">
        <v>336</v>
      </c>
      <c r="E250" s="19" t="s">
        <v>93</v>
      </c>
      <c r="F250" s="20">
        <v>241.6</v>
      </c>
    </row>
    <row r="251" spans="1:6" ht="15.75">
      <c r="A251" s="8" t="s">
        <v>128</v>
      </c>
      <c r="B251" s="9" t="s">
        <v>37</v>
      </c>
      <c r="C251" s="9" t="s">
        <v>43</v>
      </c>
      <c r="D251" s="10" t="s">
        <v>123</v>
      </c>
      <c r="E251" s="13"/>
      <c r="F251" s="12">
        <f>F252</f>
        <v>12414.4</v>
      </c>
    </row>
    <row r="252" spans="1:6" ht="15.75">
      <c r="A252" s="8" t="s">
        <v>171</v>
      </c>
      <c r="B252" s="9" t="s">
        <v>37</v>
      </c>
      <c r="C252" s="9" t="s">
        <v>43</v>
      </c>
      <c r="D252" s="10" t="s">
        <v>124</v>
      </c>
      <c r="E252" s="13" t="s">
        <v>8</v>
      </c>
      <c r="F252" s="12">
        <f>F253+F255+F259+F262+F257+F264</f>
        <v>12414.4</v>
      </c>
    </row>
    <row r="253" spans="1:6" ht="30.75">
      <c r="A253" s="108" t="s">
        <v>172</v>
      </c>
      <c r="B253" s="6" t="s">
        <v>37</v>
      </c>
      <c r="C253" s="6" t="s">
        <v>43</v>
      </c>
      <c r="D253" s="7" t="s">
        <v>166</v>
      </c>
      <c r="E253" s="14"/>
      <c r="F253" s="4">
        <f>F254</f>
        <v>5565.3</v>
      </c>
    </row>
    <row r="254" spans="1:6" ht="30">
      <c r="A254" s="80" t="s">
        <v>259</v>
      </c>
      <c r="B254" s="19" t="s">
        <v>37</v>
      </c>
      <c r="C254" s="19" t="s">
        <v>43</v>
      </c>
      <c r="D254" s="19" t="s">
        <v>166</v>
      </c>
      <c r="E254" s="19" t="s">
        <v>93</v>
      </c>
      <c r="F254" s="17">
        <v>5565.3</v>
      </c>
    </row>
    <row r="255" spans="1:6" ht="30.75">
      <c r="A255" s="108" t="s">
        <v>173</v>
      </c>
      <c r="B255" s="6" t="s">
        <v>37</v>
      </c>
      <c r="C255" s="6" t="s">
        <v>43</v>
      </c>
      <c r="D255" s="7" t="s">
        <v>167</v>
      </c>
      <c r="E255" s="14"/>
      <c r="F255" s="4">
        <f>F256</f>
        <v>701.2</v>
      </c>
    </row>
    <row r="256" spans="1:6" ht="30">
      <c r="A256" s="80" t="s">
        <v>259</v>
      </c>
      <c r="B256" s="19" t="s">
        <v>37</v>
      </c>
      <c r="C256" s="19" t="s">
        <v>43</v>
      </c>
      <c r="D256" s="19" t="s">
        <v>167</v>
      </c>
      <c r="E256" s="19" t="s">
        <v>93</v>
      </c>
      <c r="F256" s="17">
        <v>701.2</v>
      </c>
    </row>
    <row r="257" spans="1:6" ht="30.75">
      <c r="A257" s="108" t="s">
        <v>174</v>
      </c>
      <c r="B257" s="6" t="s">
        <v>37</v>
      </c>
      <c r="C257" s="6" t="s">
        <v>43</v>
      </c>
      <c r="D257" s="7" t="s">
        <v>168</v>
      </c>
      <c r="E257" s="14"/>
      <c r="F257" s="4">
        <f>F258</f>
        <v>477.6</v>
      </c>
    </row>
    <row r="258" spans="1:6" ht="30">
      <c r="A258" s="80" t="s">
        <v>259</v>
      </c>
      <c r="B258" s="19" t="s">
        <v>37</v>
      </c>
      <c r="C258" s="19" t="s">
        <v>43</v>
      </c>
      <c r="D258" s="19" t="s">
        <v>168</v>
      </c>
      <c r="E258" s="19" t="s">
        <v>93</v>
      </c>
      <c r="F258" s="17">
        <v>477.6</v>
      </c>
    </row>
    <row r="259" spans="1:6" ht="30.75">
      <c r="A259" s="102" t="s">
        <v>175</v>
      </c>
      <c r="B259" s="40" t="s">
        <v>37</v>
      </c>
      <c r="C259" s="40" t="s">
        <v>43</v>
      </c>
      <c r="D259" s="32" t="s">
        <v>169</v>
      </c>
      <c r="E259" s="41"/>
      <c r="F259" s="42">
        <f>F261+F260</f>
        <v>1860.3</v>
      </c>
    </row>
    <row r="260" spans="1:6" ht="30">
      <c r="A260" s="47" t="s">
        <v>260</v>
      </c>
      <c r="B260" s="14" t="s">
        <v>37</v>
      </c>
      <c r="C260" s="14" t="s">
        <v>43</v>
      </c>
      <c r="D260" s="14" t="s">
        <v>169</v>
      </c>
      <c r="E260" s="14" t="s">
        <v>98</v>
      </c>
      <c r="F260" s="22">
        <v>0</v>
      </c>
    </row>
    <row r="261" spans="1:6" ht="30">
      <c r="A261" s="80" t="s">
        <v>259</v>
      </c>
      <c r="B261" s="19" t="s">
        <v>37</v>
      </c>
      <c r="C261" s="19" t="s">
        <v>43</v>
      </c>
      <c r="D261" s="19" t="s">
        <v>169</v>
      </c>
      <c r="E261" s="19" t="s">
        <v>93</v>
      </c>
      <c r="F261" s="20">
        <v>1860.3</v>
      </c>
    </row>
    <row r="262" spans="1:6" ht="30.75">
      <c r="A262" s="108" t="s">
        <v>176</v>
      </c>
      <c r="B262" s="6" t="s">
        <v>37</v>
      </c>
      <c r="C262" s="6" t="s">
        <v>43</v>
      </c>
      <c r="D262" s="7" t="s">
        <v>170</v>
      </c>
      <c r="E262" s="14"/>
      <c r="F262" s="4">
        <f>F263</f>
        <v>1148</v>
      </c>
    </row>
    <row r="263" spans="1:6" ht="30">
      <c r="A263" s="80" t="s">
        <v>259</v>
      </c>
      <c r="B263" s="19" t="s">
        <v>37</v>
      </c>
      <c r="C263" s="19" t="s">
        <v>43</v>
      </c>
      <c r="D263" s="19" t="s">
        <v>170</v>
      </c>
      <c r="E263" s="19" t="s">
        <v>93</v>
      </c>
      <c r="F263" s="17">
        <f>800+348</f>
        <v>1148</v>
      </c>
    </row>
    <row r="264" spans="1:6" ht="45.75">
      <c r="A264" s="108" t="s">
        <v>293</v>
      </c>
      <c r="B264" s="6" t="s">
        <v>37</v>
      </c>
      <c r="C264" s="6" t="s">
        <v>43</v>
      </c>
      <c r="D264" s="7" t="s">
        <v>292</v>
      </c>
      <c r="E264" s="14"/>
      <c r="F264" s="4">
        <f>F265</f>
        <v>2662</v>
      </c>
    </row>
    <row r="265" spans="1:6" ht="30">
      <c r="A265" s="80" t="s">
        <v>259</v>
      </c>
      <c r="B265" s="19" t="s">
        <v>37</v>
      </c>
      <c r="C265" s="19" t="s">
        <v>43</v>
      </c>
      <c r="D265" s="19" t="s">
        <v>292</v>
      </c>
      <c r="E265" s="19" t="s">
        <v>93</v>
      </c>
      <c r="F265" s="17">
        <v>2662</v>
      </c>
    </row>
    <row r="266" spans="1:6" ht="15.75">
      <c r="A266" s="109" t="s">
        <v>60</v>
      </c>
      <c r="B266" s="110" t="s">
        <v>37</v>
      </c>
      <c r="C266" s="110" t="s">
        <v>61</v>
      </c>
      <c r="D266" s="45"/>
      <c r="E266" s="45"/>
      <c r="F266" s="111">
        <f>F267</f>
        <v>10398.800000000001</v>
      </c>
    </row>
    <row r="267" spans="1:6" ht="15.75">
      <c r="A267" s="95" t="s">
        <v>128</v>
      </c>
      <c r="B267" s="9" t="s">
        <v>37</v>
      </c>
      <c r="C267" s="9" t="s">
        <v>61</v>
      </c>
      <c r="D267" s="27" t="s">
        <v>123</v>
      </c>
      <c r="E267" s="27"/>
      <c r="F267" s="66">
        <f>F268</f>
        <v>10398.800000000001</v>
      </c>
    </row>
    <row r="268" spans="1:6" ht="15.75">
      <c r="A268" s="112" t="s">
        <v>129</v>
      </c>
      <c r="B268" s="9" t="s">
        <v>37</v>
      </c>
      <c r="C268" s="9" t="s">
        <v>61</v>
      </c>
      <c r="D268" s="27" t="s">
        <v>124</v>
      </c>
      <c r="E268" s="27"/>
      <c r="F268" s="66">
        <f>F269</f>
        <v>10398.800000000001</v>
      </c>
    </row>
    <row r="269" spans="1:6" ht="45.75">
      <c r="A269" s="96" t="s">
        <v>156</v>
      </c>
      <c r="B269" s="9" t="s">
        <v>37</v>
      </c>
      <c r="C269" s="9" t="s">
        <v>61</v>
      </c>
      <c r="D269" s="27" t="s">
        <v>157</v>
      </c>
      <c r="E269" s="27"/>
      <c r="F269" s="66">
        <f>SUM(F270:F274)</f>
        <v>10398.800000000001</v>
      </c>
    </row>
    <row r="270" spans="1:6" ht="30">
      <c r="A270" s="47" t="s">
        <v>258</v>
      </c>
      <c r="B270" s="14" t="s">
        <v>37</v>
      </c>
      <c r="C270" s="77" t="s">
        <v>61</v>
      </c>
      <c r="D270" s="77" t="s">
        <v>157</v>
      </c>
      <c r="E270" s="77" t="s">
        <v>99</v>
      </c>
      <c r="F270" s="22">
        <f>6875.8+100</f>
        <v>6975.8</v>
      </c>
    </row>
    <row r="271" spans="1:6" ht="30">
      <c r="A271" s="26" t="s">
        <v>193</v>
      </c>
      <c r="B271" s="24" t="s">
        <v>37</v>
      </c>
      <c r="C271" s="78" t="s">
        <v>61</v>
      </c>
      <c r="D271" s="78" t="s">
        <v>157</v>
      </c>
      <c r="E271" s="78" t="s">
        <v>100</v>
      </c>
      <c r="F271" s="25">
        <v>4.6</v>
      </c>
    </row>
    <row r="272" spans="1:6" ht="30">
      <c r="A272" s="26" t="s">
        <v>95</v>
      </c>
      <c r="B272" s="24" t="s">
        <v>37</v>
      </c>
      <c r="C272" s="78" t="s">
        <v>61</v>
      </c>
      <c r="D272" s="78" t="s">
        <v>157</v>
      </c>
      <c r="E272" s="78" t="s">
        <v>92</v>
      </c>
      <c r="F272" s="25">
        <v>368.1</v>
      </c>
    </row>
    <row r="273" spans="1:6" ht="30">
      <c r="A273" s="113" t="s">
        <v>259</v>
      </c>
      <c r="B273" s="55" t="s">
        <v>37</v>
      </c>
      <c r="C273" s="56" t="s">
        <v>61</v>
      </c>
      <c r="D273" s="56" t="s">
        <v>157</v>
      </c>
      <c r="E273" s="56" t="s">
        <v>93</v>
      </c>
      <c r="F273" s="156">
        <v>2896.7</v>
      </c>
    </row>
    <row r="274" spans="1:6" ht="15">
      <c r="A274" s="18" t="s">
        <v>96</v>
      </c>
      <c r="B274" s="19" t="s">
        <v>37</v>
      </c>
      <c r="C274" s="36" t="s">
        <v>61</v>
      </c>
      <c r="D274" s="36" t="s">
        <v>157</v>
      </c>
      <c r="E274" s="36" t="s">
        <v>94</v>
      </c>
      <c r="F274" s="20">
        <v>153.6</v>
      </c>
    </row>
    <row r="275" spans="1:6" ht="15.75">
      <c r="A275" s="8" t="s">
        <v>62</v>
      </c>
      <c r="B275" s="11" t="s">
        <v>44</v>
      </c>
      <c r="C275" s="13"/>
      <c r="D275" s="13" t="s">
        <v>8</v>
      </c>
      <c r="E275" s="13" t="s">
        <v>8</v>
      </c>
      <c r="F275" s="12">
        <f>F276+F300</f>
        <v>26874.1</v>
      </c>
    </row>
    <row r="276" spans="1:6" ht="15.75">
      <c r="A276" s="5" t="s">
        <v>45</v>
      </c>
      <c r="B276" s="6" t="s">
        <v>44</v>
      </c>
      <c r="C276" s="7" t="s">
        <v>46</v>
      </c>
      <c r="D276" s="3" t="s">
        <v>8</v>
      </c>
      <c r="E276" s="3" t="s">
        <v>8</v>
      </c>
      <c r="F276" s="4">
        <f>F277+F293</f>
        <v>25379.5</v>
      </c>
    </row>
    <row r="277" spans="1:6" ht="49.5" customHeight="1">
      <c r="A277" s="90" t="s">
        <v>230</v>
      </c>
      <c r="B277" s="40" t="s">
        <v>44</v>
      </c>
      <c r="C277" s="7" t="s">
        <v>46</v>
      </c>
      <c r="D277" s="7" t="s">
        <v>233</v>
      </c>
      <c r="E277" s="3" t="s">
        <v>8</v>
      </c>
      <c r="F277" s="4">
        <f>F278</f>
        <v>21465.2</v>
      </c>
    </row>
    <row r="278" spans="1:6" ht="60.75">
      <c r="A278" s="90" t="s">
        <v>231</v>
      </c>
      <c r="B278" s="9" t="s">
        <v>44</v>
      </c>
      <c r="C278" s="27" t="s">
        <v>46</v>
      </c>
      <c r="D278" s="27" t="s">
        <v>234</v>
      </c>
      <c r="E278" s="9"/>
      <c r="F278" s="12">
        <f>F279+F283+F285+F287+F289+F291</f>
        <v>21465.2</v>
      </c>
    </row>
    <row r="279" spans="1:6" ht="90.75">
      <c r="A279" s="114" t="s">
        <v>232</v>
      </c>
      <c r="B279" s="115" t="s">
        <v>44</v>
      </c>
      <c r="C279" s="115" t="s">
        <v>46</v>
      </c>
      <c r="D279" s="115" t="s">
        <v>235</v>
      </c>
      <c r="E279" s="115"/>
      <c r="F279" s="116">
        <f>F280+F281+F282</f>
        <v>16410.6</v>
      </c>
    </row>
    <row r="280" spans="1:6" ht="30">
      <c r="A280" s="21" t="s">
        <v>258</v>
      </c>
      <c r="B280" s="14" t="s">
        <v>44</v>
      </c>
      <c r="C280" s="14" t="s">
        <v>46</v>
      </c>
      <c r="D280" s="14" t="s">
        <v>235</v>
      </c>
      <c r="E280" s="14" t="s">
        <v>99</v>
      </c>
      <c r="F280" s="22">
        <v>11028.3</v>
      </c>
    </row>
    <row r="281" spans="1:6" ht="30">
      <c r="A281" s="23" t="s">
        <v>95</v>
      </c>
      <c r="B281" s="24" t="s">
        <v>44</v>
      </c>
      <c r="C281" s="24" t="s">
        <v>46</v>
      </c>
      <c r="D281" s="24" t="s">
        <v>235</v>
      </c>
      <c r="E281" s="24" t="s">
        <v>92</v>
      </c>
      <c r="F281" s="25">
        <v>625.8</v>
      </c>
    </row>
    <row r="282" spans="1:6" ht="30">
      <c r="A282" s="18" t="s">
        <v>259</v>
      </c>
      <c r="B282" s="19" t="s">
        <v>44</v>
      </c>
      <c r="C282" s="19" t="s">
        <v>46</v>
      </c>
      <c r="D282" s="19" t="s">
        <v>235</v>
      </c>
      <c r="E282" s="19" t="s">
        <v>93</v>
      </c>
      <c r="F282" s="20">
        <v>4756.5</v>
      </c>
    </row>
    <row r="283" spans="1:6" ht="75.75">
      <c r="A283" s="117" t="s">
        <v>236</v>
      </c>
      <c r="B283" s="3" t="s">
        <v>44</v>
      </c>
      <c r="C283" s="7" t="s">
        <v>46</v>
      </c>
      <c r="D283" s="7" t="s">
        <v>264</v>
      </c>
      <c r="E283" s="14"/>
      <c r="F283" s="4">
        <f>F284</f>
        <v>376.7</v>
      </c>
    </row>
    <row r="284" spans="1:6" ht="30">
      <c r="A284" s="18" t="s">
        <v>259</v>
      </c>
      <c r="B284" s="19" t="s">
        <v>44</v>
      </c>
      <c r="C284" s="19" t="s">
        <v>46</v>
      </c>
      <c r="D284" s="19" t="s">
        <v>264</v>
      </c>
      <c r="E284" s="19" t="s">
        <v>93</v>
      </c>
      <c r="F284" s="20">
        <v>376.7</v>
      </c>
    </row>
    <row r="285" spans="1:6" ht="90.75">
      <c r="A285" s="118" t="s">
        <v>238</v>
      </c>
      <c r="B285" s="3" t="s">
        <v>44</v>
      </c>
      <c r="C285" s="7" t="s">
        <v>46</v>
      </c>
      <c r="D285" s="7" t="s">
        <v>237</v>
      </c>
      <c r="E285" s="14"/>
      <c r="F285" s="4">
        <f>F286</f>
        <v>1803</v>
      </c>
    </row>
    <row r="286" spans="1:6" ht="30">
      <c r="A286" s="80" t="s">
        <v>260</v>
      </c>
      <c r="B286" s="19" t="s">
        <v>44</v>
      </c>
      <c r="C286" s="19" t="s">
        <v>46</v>
      </c>
      <c r="D286" s="19" t="s">
        <v>237</v>
      </c>
      <c r="E286" s="19" t="s">
        <v>98</v>
      </c>
      <c r="F286" s="20">
        <v>1803</v>
      </c>
    </row>
    <row r="287" spans="1:6" ht="105.75" hidden="1">
      <c r="A287" s="118" t="s">
        <v>239</v>
      </c>
      <c r="B287" s="115" t="s">
        <v>44</v>
      </c>
      <c r="C287" s="3" t="s">
        <v>46</v>
      </c>
      <c r="D287" s="3" t="s">
        <v>240</v>
      </c>
      <c r="E287" s="3"/>
      <c r="F287" s="53">
        <f>F288</f>
        <v>0</v>
      </c>
    </row>
    <row r="288" spans="1:6" ht="30" hidden="1">
      <c r="A288" s="119" t="s">
        <v>258</v>
      </c>
      <c r="B288" s="120" t="s">
        <v>44</v>
      </c>
      <c r="C288" s="62" t="s">
        <v>46</v>
      </c>
      <c r="D288" s="62" t="s">
        <v>240</v>
      </c>
      <c r="E288" s="62" t="s">
        <v>99</v>
      </c>
      <c r="F288" s="121">
        <v>0</v>
      </c>
    </row>
    <row r="289" spans="1:6" ht="81.75" customHeight="1">
      <c r="A289" s="118" t="s">
        <v>330</v>
      </c>
      <c r="B289" s="3" t="s">
        <v>44</v>
      </c>
      <c r="C289" s="7" t="s">
        <v>46</v>
      </c>
      <c r="D289" s="7" t="s">
        <v>329</v>
      </c>
      <c r="E289" s="14"/>
      <c r="F289" s="4">
        <f>F290</f>
        <v>1803</v>
      </c>
    </row>
    <row r="290" spans="1:6" ht="30">
      <c r="A290" s="80" t="s">
        <v>260</v>
      </c>
      <c r="B290" s="19" t="s">
        <v>44</v>
      </c>
      <c r="C290" s="19" t="s">
        <v>46</v>
      </c>
      <c r="D290" s="19" t="s">
        <v>329</v>
      </c>
      <c r="E290" s="19" t="s">
        <v>98</v>
      </c>
      <c r="F290" s="20">
        <v>1803</v>
      </c>
    </row>
    <row r="291" spans="1:6" ht="90.75">
      <c r="A291" s="118" t="s">
        <v>349</v>
      </c>
      <c r="B291" s="3" t="s">
        <v>44</v>
      </c>
      <c r="C291" s="7" t="s">
        <v>46</v>
      </c>
      <c r="D291" s="7" t="s">
        <v>240</v>
      </c>
      <c r="E291" s="14"/>
      <c r="F291" s="4">
        <f>F292</f>
        <v>1071.9</v>
      </c>
    </row>
    <row r="292" spans="1:6" ht="30">
      <c r="A292" s="80" t="s">
        <v>350</v>
      </c>
      <c r="B292" s="19" t="s">
        <v>44</v>
      </c>
      <c r="C292" s="19" t="s">
        <v>46</v>
      </c>
      <c r="D292" s="19" t="s">
        <v>240</v>
      </c>
      <c r="E292" s="19" t="s">
        <v>99</v>
      </c>
      <c r="F292" s="20">
        <v>1071.9</v>
      </c>
    </row>
    <row r="293" spans="1:6" ht="15.75">
      <c r="A293" s="95" t="s">
        <v>128</v>
      </c>
      <c r="B293" s="27" t="s">
        <v>44</v>
      </c>
      <c r="C293" s="27" t="s">
        <v>46</v>
      </c>
      <c r="D293" s="27" t="s">
        <v>123</v>
      </c>
      <c r="E293" s="91"/>
      <c r="F293" s="130">
        <f>F294</f>
        <v>3914.2999999999997</v>
      </c>
    </row>
    <row r="294" spans="1:6" ht="15.75">
      <c r="A294" s="112" t="s">
        <v>129</v>
      </c>
      <c r="B294" s="27" t="s">
        <v>44</v>
      </c>
      <c r="C294" s="27" t="s">
        <v>46</v>
      </c>
      <c r="D294" s="27" t="s">
        <v>124</v>
      </c>
      <c r="E294" s="27"/>
      <c r="F294" s="131">
        <f>F297+F295</f>
        <v>3914.2999999999997</v>
      </c>
    </row>
    <row r="295" spans="1:6" ht="45.75">
      <c r="A295" s="5" t="s">
        <v>156</v>
      </c>
      <c r="B295" s="73" t="s">
        <v>44</v>
      </c>
      <c r="C295" s="73" t="s">
        <v>46</v>
      </c>
      <c r="D295" s="73" t="s">
        <v>157</v>
      </c>
      <c r="E295" s="14"/>
      <c r="F295" s="4">
        <f>F296</f>
        <v>126.2</v>
      </c>
    </row>
    <row r="296" spans="1:6" ht="30">
      <c r="A296" s="18" t="s">
        <v>259</v>
      </c>
      <c r="B296" s="19" t="s">
        <v>44</v>
      </c>
      <c r="C296" s="19" t="s">
        <v>46</v>
      </c>
      <c r="D296" s="19" t="s">
        <v>157</v>
      </c>
      <c r="E296" s="19" t="s">
        <v>93</v>
      </c>
      <c r="F296" s="20">
        <v>126.2</v>
      </c>
    </row>
    <row r="297" spans="1:6" ht="75.75">
      <c r="A297" s="154" t="s">
        <v>332</v>
      </c>
      <c r="B297" s="126" t="s">
        <v>44</v>
      </c>
      <c r="C297" s="126" t="s">
        <v>46</v>
      </c>
      <c r="D297" s="126" t="s">
        <v>331</v>
      </c>
      <c r="E297" s="16"/>
      <c r="F297" s="29">
        <f>F298+F299</f>
        <v>3788.1</v>
      </c>
    </row>
    <row r="298" spans="1:6" ht="30">
      <c r="A298" s="23" t="s">
        <v>95</v>
      </c>
      <c r="B298" s="24" t="s">
        <v>44</v>
      </c>
      <c r="C298" s="24" t="s">
        <v>46</v>
      </c>
      <c r="D298" s="24" t="s">
        <v>331</v>
      </c>
      <c r="E298" s="24" t="s">
        <v>92</v>
      </c>
      <c r="F298" s="25">
        <v>103.9</v>
      </c>
    </row>
    <row r="299" spans="1:6" ht="30">
      <c r="A299" s="18" t="s">
        <v>259</v>
      </c>
      <c r="B299" s="19" t="s">
        <v>44</v>
      </c>
      <c r="C299" s="19" t="s">
        <v>46</v>
      </c>
      <c r="D299" s="24" t="s">
        <v>331</v>
      </c>
      <c r="E299" s="19" t="s">
        <v>93</v>
      </c>
      <c r="F299" s="20">
        <v>3684.2</v>
      </c>
    </row>
    <row r="300" spans="1:6" ht="15.75">
      <c r="A300" s="8" t="s">
        <v>63</v>
      </c>
      <c r="B300" s="9" t="s">
        <v>44</v>
      </c>
      <c r="C300" s="10" t="s">
        <v>64</v>
      </c>
      <c r="D300" s="11" t="s">
        <v>8</v>
      </c>
      <c r="E300" s="11" t="s">
        <v>8</v>
      </c>
      <c r="F300" s="12">
        <f>F301+F307</f>
        <v>1494.6000000000001</v>
      </c>
    </row>
    <row r="301" spans="1:6" ht="54.75" customHeight="1">
      <c r="A301" s="90" t="s">
        <v>230</v>
      </c>
      <c r="B301" s="40" t="s">
        <v>44</v>
      </c>
      <c r="C301" s="7" t="s">
        <v>64</v>
      </c>
      <c r="D301" s="7" t="s">
        <v>233</v>
      </c>
      <c r="E301" s="3" t="s">
        <v>8</v>
      </c>
      <c r="F301" s="4">
        <f>F302</f>
        <v>1369.2</v>
      </c>
    </row>
    <row r="302" spans="1:6" ht="60.75">
      <c r="A302" s="90" t="s">
        <v>231</v>
      </c>
      <c r="B302" s="122" t="s">
        <v>44</v>
      </c>
      <c r="C302" s="123" t="s">
        <v>64</v>
      </c>
      <c r="D302" s="123" t="s">
        <v>234</v>
      </c>
      <c r="E302" s="124"/>
      <c r="F302" s="63">
        <f>F303+F305</f>
        <v>1369.2</v>
      </c>
    </row>
    <row r="303" spans="1:6" ht="90.75">
      <c r="A303" s="125" t="s">
        <v>242</v>
      </c>
      <c r="B303" s="69" t="s">
        <v>44</v>
      </c>
      <c r="C303" s="70" t="s">
        <v>64</v>
      </c>
      <c r="D303" s="70" t="s">
        <v>241</v>
      </c>
      <c r="E303" s="49" t="s">
        <v>8</v>
      </c>
      <c r="F303" s="53">
        <f>F304</f>
        <v>823.2</v>
      </c>
    </row>
    <row r="304" spans="1:6" ht="30">
      <c r="A304" s="18" t="s">
        <v>259</v>
      </c>
      <c r="B304" s="19" t="s">
        <v>44</v>
      </c>
      <c r="C304" s="19" t="s">
        <v>64</v>
      </c>
      <c r="D304" s="19" t="s">
        <v>241</v>
      </c>
      <c r="E304" s="19" t="s">
        <v>93</v>
      </c>
      <c r="F304" s="88">
        <v>823.2</v>
      </c>
    </row>
    <row r="305" spans="1:6" ht="75.75">
      <c r="A305" s="118" t="s">
        <v>244</v>
      </c>
      <c r="B305" s="69" t="s">
        <v>44</v>
      </c>
      <c r="C305" s="70" t="s">
        <v>64</v>
      </c>
      <c r="D305" s="70" t="s">
        <v>243</v>
      </c>
      <c r="E305" s="49" t="s">
        <v>8</v>
      </c>
      <c r="F305" s="53">
        <f>F306</f>
        <v>546</v>
      </c>
    </row>
    <row r="306" spans="1:6" ht="30">
      <c r="A306" s="18" t="s">
        <v>259</v>
      </c>
      <c r="B306" s="19" t="s">
        <v>44</v>
      </c>
      <c r="C306" s="19" t="s">
        <v>64</v>
      </c>
      <c r="D306" s="19" t="s">
        <v>243</v>
      </c>
      <c r="E306" s="19" t="s">
        <v>93</v>
      </c>
      <c r="F306" s="88">
        <v>546</v>
      </c>
    </row>
    <row r="307" spans="1:6" ht="15.75">
      <c r="A307" s="95" t="s">
        <v>128</v>
      </c>
      <c r="B307" s="27" t="s">
        <v>44</v>
      </c>
      <c r="C307" s="27" t="s">
        <v>64</v>
      </c>
      <c r="D307" s="27" t="s">
        <v>123</v>
      </c>
      <c r="E307" s="91"/>
      <c r="F307" s="130">
        <f>F308</f>
        <v>125.4</v>
      </c>
    </row>
    <row r="308" spans="1:6" ht="15.75">
      <c r="A308" s="112" t="s">
        <v>129</v>
      </c>
      <c r="B308" s="27" t="s">
        <v>44</v>
      </c>
      <c r="C308" s="27" t="s">
        <v>64</v>
      </c>
      <c r="D308" s="27" t="s">
        <v>124</v>
      </c>
      <c r="E308" s="27"/>
      <c r="F308" s="131">
        <f>F309</f>
        <v>125.4</v>
      </c>
    </row>
    <row r="309" spans="1:6" ht="45.75">
      <c r="A309" s="52" t="s">
        <v>351</v>
      </c>
      <c r="B309" s="140" t="s">
        <v>44</v>
      </c>
      <c r="C309" s="140" t="s">
        <v>64</v>
      </c>
      <c r="D309" s="140" t="s">
        <v>352</v>
      </c>
      <c r="E309" s="28"/>
      <c r="F309" s="116">
        <f>F310</f>
        <v>125.4</v>
      </c>
    </row>
    <row r="310" spans="1:6" ht="30">
      <c r="A310" s="18" t="s">
        <v>259</v>
      </c>
      <c r="B310" s="19" t="s">
        <v>44</v>
      </c>
      <c r="C310" s="19" t="s">
        <v>64</v>
      </c>
      <c r="D310" s="19" t="s">
        <v>352</v>
      </c>
      <c r="E310" s="19" t="s">
        <v>93</v>
      </c>
      <c r="F310" s="20">
        <v>125.4</v>
      </c>
    </row>
    <row r="311" spans="1:6" ht="15.75">
      <c r="A311" s="109" t="s">
        <v>49</v>
      </c>
      <c r="B311" s="126" t="s">
        <v>50</v>
      </c>
      <c r="C311" s="45"/>
      <c r="D311" s="45"/>
      <c r="E311" s="45"/>
      <c r="F311" s="127">
        <f>F312+F317</f>
        <v>1336.1</v>
      </c>
    </row>
    <row r="312" spans="1:6" ht="22.5" customHeight="1">
      <c r="A312" s="128" t="s">
        <v>57</v>
      </c>
      <c r="B312" s="129" t="s">
        <v>50</v>
      </c>
      <c r="C312" s="129" t="s">
        <v>58</v>
      </c>
      <c r="D312" s="129"/>
      <c r="E312" s="92"/>
      <c r="F312" s="130">
        <f>F313</f>
        <v>956.1</v>
      </c>
    </row>
    <row r="313" spans="1:6" ht="22.5" customHeight="1">
      <c r="A313" s="95" t="s">
        <v>128</v>
      </c>
      <c r="B313" s="27" t="s">
        <v>50</v>
      </c>
      <c r="C313" s="27" t="s">
        <v>58</v>
      </c>
      <c r="D313" s="27" t="s">
        <v>123</v>
      </c>
      <c r="E313" s="91"/>
      <c r="F313" s="130">
        <f>F314</f>
        <v>956.1</v>
      </c>
    </row>
    <row r="314" spans="1:6" ht="22.5" customHeight="1">
      <c r="A314" s="112" t="s">
        <v>129</v>
      </c>
      <c r="B314" s="27" t="s">
        <v>50</v>
      </c>
      <c r="C314" s="27" t="s">
        <v>58</v>
      </c>
      <c r="D314" s="27" t="s">
        <v>124</v>
      </c>
      <c r="E314" s="27"/>
      <c r="F314" s="131">
        <f>F315</f>
        <v>956.1</v>
      </c>
    </row>
    <row r="315" spans="1:6" ht="30.75" customHeight="1">
      <c r="A315" s="97" t="s">
        <v>158</v>
      </c>
      <c r="B315" s="71" t="s">
        <v>50</v>
      </c>
      <c r="C315" s="71" t="s">
        <v>58</v>
      </c>
      <c r="D315" s="71" t="s">
        <v>159</v>
      </c>
      <c r="E315" s="132"/>
      <c r="F315" s="133">
        <f>F316</f>
        <v>956.1</v>
      </c>
    </row>
    <row r="316" spans="1:6" ht="29.25" customHeight="1">
      <c r="A316" s="134" t="s">
        <v>262</v>
      </c>
      <c r="B316" s="36" t="s">
        <v>50</v>
      </c>
      <c r="C316" s="135" t="s">
        <v>58</v>
      </c>
      <c r="D316" s="135" t="s">
        <v>159</v>
      </c>
      <c r="E316" s="45" t="s">
        <v>87</v>
      </c>
      <c r="F316" s="136">
        <f>865.1+91</f>
        <v>956.1</v>
      </c>
    </row>
    <row r="317" spans="1:6" ht="22.5" customHeight="1">
      <c r="A317" s="109" t="s">
        <v>55</v>
      </c>
      <c r="B317" s="110" t="s">
        <v>50</v>
      </c>
      <c r="C317" s="126" t="s">
        <v>56</v>
      </c>
      <c r="D317" s="45"/>
      <c r="E317" s="45"/>
      <c r="F317" s="130">
        <f>F318</f>
        <v>380</v>
      </c>
    </row>
    <row r="318" spans="1:6" ht="22.5" customHeight="1">
      <c r="A318" s="95" t="s">
        <v>128</v>
      </c>
      <c r="B318" s="27" t="s">
        <v>50</v>
      </c>
      <c r="C318" s="27" t="s">
        <v>56</v>
      </c>
      <c r="D318" s="27" t="s">
        <v>123</v>
      </c>
      <c r="E318" s="45"/>
      <c r="F318" s="130">
        <f>F319</f>
        <v>380</v>
      </c>
    </row>
    <row r="319" spans="1:6" ht="22.5" customHeight="1">
      <c r="A319" s="112" t="s">
        <v>129</v>
      </c>
      <c r="B319" s="27" t="s">
        <v>50</v>
      </c>
      <c r="C319" s="27" t="s">
        <v>56</v>
      </c>
      <c r="D319" s="27" t="s">
        <v>124</v>
      </c>
      <c r="E319" s="91"/>
      <c r="F319" s="137">
        <f>F320+F322</f>
        <v>380</v>
      </c>
    </row>
    <row r="320" spans="1:6" ht="30.75" customHeight="1">
      <c r="A320" s="102" t="s">
        <v>161</v>
      </c>
      <c r="B320" s="138" t="s">
        <v>50</v>
      </c>
      <c r="C320" s="129" t="s">
        <v>56</v>
      </c>
      <c r="D320" s="129" t="s">
        <v>160</v>
      </c>
      <c r="E320" s="92"/>
      <c r="F320" s="139">
        <f>F321</f>
        <v>300</v>
      </c>
    </row>
    <row r="321" spans="1:6" ht="33.75" customHeight="1">
      <c r="A321" s="80" t="s">
        <v>263</v>
      </c>
      <c r="B321" s="36" t="s">
        <v>50</v>
      </c>
      <c r="C321" s="36" t="s">
        <v>56</v>
      </c>
      <c r="D321" s="36" t="s">
        <v>160</v>
      </c>
      <c r="E321" s="36" t="s">
        <v>88</v>
      </c>
      <c r="F321" s="136">
        <v>300</v>
      </c>
    </row>
    <row r="322" spans="1:6" ht="46.5" customHeight="1">
      <c r="A322" s="102" t="s">
        <v>300</v>
      </c>
      <c r="B322" s="138" t="s">
        <v>50</v>
      </c>
      <c r="C322" s="129" t="s">
        <v>56</v>
      </c>
      <c r="D322" s="129" t="s">
        <v>298</v>
      </c>
      <c r="E322" s="92"/>
      <c r="F322" s="133">
        <f>F323</f>
        <v>80</v>
      </c>
    </row>
    <row r="323" spans="1:6" ht="28.5" customHeight="1">
      <c r="A323" s="18" t="s">
        <v>192</v>
      </c>
      <c r="B323" s="36" t="s">
        <v>50</v>
      </c>
      <c r="C323" s="36" t="s">
        <v>56</v>
      </c>
      <c r="D323" s="36" t="s">
        <v>299</v>
      </c>
      <c r="E323" s="36" t="s">
        <v>88</v>
      </c>
      <c r="F323" s="136">
        <v>80</v>
      </c>
    </row>
    <row r="324" spans="1:6" ht="15.75">
      <c r="A324" s="2" t="s">
        <v>48</v>
      </c>
      <c r="B324" s="3" t="s">
        <v>51</v>
      </c>
      <c r="C324" s="3"/>
      <c r="D324" s="3" t="s">
        <v>8</v>
      </c>
      <c r="E324" s="3" t="s">
        <v>8</v>
      </c>
      <c r="F324" s="4">
        <f>F325</f>
        <v>539.8</v>
      </c>
    </row>
    <row r="325" spans="1:6" ht="15.75">
      <c r="A325" s="8" t="s">
        <v>69</v>
      </c>
      <c r="B325" s="3" t="s">
        <v>51</v>
      </c>
      <c r="C325" s="10" t="s">
        <v>68</v>
      </c>
      <c r="D325" s="11" t="s">
        <v>8</v>
      </c>
      <c r="E325" s="11" t="s">
        <v>8</v>
      </c>
      <c r="F325" s="4">
        <f>F326</f>
        <v>539.8</v>
      </c>
    </row>
    <row r="326" spans="1:6" ht="48.75" customHeight="1">
      <c r="A326" s="90" t="s">
        <v>230</v>
      </c>
      <c r="B326" s="3" t="s">
        <v>51</v>
      </c>
      <c r="C326" s="140" t="s">
        <v>68</v>
      </c>
      <c r="D326" s="140" t="s">
        <v>233</v>
      </c>
      <c r="E326" s="101"/>
      <c r="F326" s="42">
        <f>F327</f>
        <v>539.8</v>
      </c>
    </row>
    <row r="327" spans="1:6" ht="75.75">
      <c r="A327" s="90" t="s">
        <v>245</v>
      </c>
      <c r="B327" s="3" t="s">
        <v>51</v>
      </c>
      <c r="C327" s="73" t="s">
        <v>68</v>
      </c>
      <c r="D327" s="73" t="s">
        <v>248</v>
      </c>
      <c r="E327" s="14"/>
      <c r="F327" s="4">
        <f>F328+F330</f>
        <v>539.8</v>
      </c>
    </row>
    <row r="328" spans="1:6" ht="90.75">
      <c r="A328" s="118" t="s">
        <v>246</v>
      </c>
      <c r="B328" s="141" t="s">
        <v>51</v>
      </c>
      <c r="C328" s="142" t="s">
        <v>68</v>
      </c>
      <c r="D328" s="129" t="s">
        <v>249</v>
      </c>
      <c r="E328" s="28"/>
      <c r="F328" s="116">
        <f>F329</f>
        <v>439.8</v>
      </c>
    </row>
    <row r="329" spans="1:6" ht="30">
      <c r="A329" s="18" t="s">
        <v>259</v>
      </c>
      <c r="B329" s="143" t="s">
        <v>51</v>
      </c>
      <c r="C329" s="143" t="s">
        <v>68</v>
      </c>
      <c r="D329" s="144" t="s">
        <v>249</v>
      </c>
      <c r="E329" s="144" t="s">
        <v>93</v>
      </c>
      <c r="F329" s="20">
        <v>439.8</v>
      </c>
    </row>
    <row r="330" spans="1:6" ht="90.75">
      <c r="A330" s="118" t="s">
        <v>247</v>
      </c>
      <c r="B330" s="141" t="s">
        <v>51</v>
      </c>
      <c r="C330" s="142" t="s">
        <v>68</v>
      </c>
      <c r="D330" s="129" t="s">
        <v>250</v>
      </c>
      <c r="E330" s="28"/>
      <c r="F330" s="116">
        <f>F331</f>
        <v>100</v>
      </c>
    </row>
    <row r="331" spans="1:6" ht="30">
      <c r="A331" s="18" t="s">
        <v>259</v>
      </c>
      <c r="B331" s="143" t="s">
        <v>51</v>
      </c>
      <c r="C331" s="143" t="s">
        <v>68</v>
      </c>
      <c r="D331" s="144" t="s">
        <v>250</v>
      </c>
      <c r="E331" s="144" t="s">
        <v>93</v>
      </c>
      <c r="F331" s="20">
        <v>100</v>
      </c>
    </row>
    <row r="332" spans="1:6" ht="22.5" customHeight="1">
      <c r="A332" s="145" t="s">
        <v>15</v>
      </c>
      <c r="B332" s="138" t="s">
        <v>65</v>
      </c>
      <c r="C332" s="92"/>
      <c r="D332" s="92"/>
      <c r="E332" s="92"/>
      <c r="F332" s="146">
        <f>F333</f>
        <v>100</v>
      </c>
    </row>
    <row r="333" spans="1:6" ht="30.75" customHeight="1">
      <c r="A333" s="5" t="s">
        <v>67</v>
      </c>
      <c r="B333" s="6" t="s">
        <v>65</v>
      </c>
      <c r="C333" s="7" t="s">
        <v>66</v>
      </c>
      <c r="D333" s="3" t="s">
        <v>8</v>
      </c>
      <c r="E333" s="3" t="s">
        <v>17</v>
      </c>
      <c r="F333" s="4">
        <f>F334</f>
        <v>100</v>
      </c>
    </row>
    <row r="334" spans="1:6" ht="22.5" customHeight="1">
      <c r="A334" s="95" t="s">
        <v>128</v>
      </c>
      <c r="B334" s="9" t="s">
        <v>65</v>
      </c>
      <c r="C334" s="10" t="s">
        <v>66</v>
      </c>
      <c r="D334" s="10" t="s">
        <v>123</v>
      </c>
      <c r="E334" s="11" t="s">
        <v>8</v>
      </c>
      <c r="F334" s="12">
        <f>F335</f>
        <v>100</v>
      </c>
    </row>
    <row r="335" spans="1:6" ht="22.5" customHeight="1">
      <c r="A335" s="147" t="s">
        <v>129</v>
      </c>
      <c r="B335" s="140" t="s">
        <v>65</v>
      </c>
      <c r="C335" s="140" t="s">
        <v>66</v>
      </c>
      <c r="D335" s="140" t="s">
        <v>124</v>
      </c>
      <c r="E335" s="148"/>
      <c r="F335" s="137">
        <f>F336</f>
        <v>100</v>
      </c>
    </row>
    <row r="336" spans="1:6" ht="30.75">
      <c r="A336" s="5" t="s">
        <v>163</v>
      </c>
      <c r="B336" s="6" t="s">
        <v>65</v>
      </c>
      <c r="C336" s="7" t="s">
        <v>66</v>
      </c>
      <c r="D336" s="7" t="s">
        <v>162</v>
      </c>
      <c r="E336" s="14"/>
      <c r="F336" s="4">
        <f>F337</f>
        <v>100</v>
      </c>
    </row>
    <row r="337" spans="1:6" ht="22.5" customHeight="1">
      <c r="A337" s="134" t="s">
        <v>78</v>
      </c>
      <c r="B337" s="19" t="s">
        <v>65</v>
      </c>
      <c r="C337" s="19" t="s">
        <v>66</v>
      </c>
      <c r="D337" s="19" t="s">
        <v>162</v>
      </c>
      <c r="E337" s="19" t="s">
        <v>191</v>
      </c>
      <c r="F337" s="20">
        <v>100</v>
      </c>
    </row>
    <row r="338" spans="1:6" ht="16.5" thickBot="1">
      <c r="A338" s="149" t="s">
        <v>52</v>
      </c>
      <c r="B338" s="150"/>
      <c r="C338" s="150"/>
      <c r="D338" s="150"/>
      <c r="E338" s="150"/>
      <c r="F338" s="151">
        <f>F15+F113+F139+F192+F275+F324+F311+F332+F104</f>
        <v>123298.1</v>
      </c>
    </row>
  </sheetData>
  <sheetProtection/>
  <mergeCells count="9">
    <mergeCell ref="C7:F7"/>
    <mergeCell ref="D8:F8"/>
    <mergeCell ref="A9:F11"/>
    <mergeCell ref="A1:F1"/>
    <mergeCell ref="A2:F2"/>
    <mergeCell ref="A3:F3"/>
    <mergeCell ref="A4:F4"/>
    <mergeCell ref="A5:F5"/>
    <mergeCell ref="D6:F6"/>
  </mergeCells>
  <printOptions horizontalCentered="1"/>
  <pageMargins left="1.1811023622047245" right="0.5905511811023623" top="0.5905511811023623" bottom="0.5905511811023623" header="0.5118110236220472" footer="0.5118110236220472"/>
  <pageSetup fitToHeight="9" fitToWidth="1" horizontalDpi="1200" verticalDpi="1200" orientation="portrait" paperSize="9" scale="49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Admin</cp:lastModifiedBy>
  <cp:lastPrinted>2014-11-11T12:06:20Z</cp:lastPrinted>
  <dcterms:created xsi:type="dcterms:W3CDTF">2008-08-29T04:55:50Z</dcterms:created>
  <dcterms:modified xsi:type="dcterms:W3CDTF">2014-11-21T07:21:11Z</dcterms:modified>
  <cp:category/>
  <cp:version/>
  <cp:contentType/>
  <cp:contentStatus/>
</cp:coreProperties>
</file>